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6000" activeTab="0"/>
  </bookViews>
  <sheets>
    <sheet name="Instructions" sheetId="1" r:id="rId1"/>
    <sheet name="Tip-out" sheetId="2" r:id="rId2"/>
    <sheet name="Tip-out example" sheetId="3" r:id="rId3"/>
  </sheets>
  <calcPr calcId="191029" fullCalcOnLoad="1"/>
</workbook>
</file>

<file path=xl/sharedStrings.xml><?xml version="1.0" encoding="utf-8"?>
<sst xmlns="http://schemas.openxmlformats.org/spreadsheetml/2006/main" count="69" uniqueCount="69">
  <si>
    <t xml:space="preserve">Tip-out sheet</t>
  </si>
  <si>
    <t xml:space="preserve">What this sheet does</t>
  </si>
  <si>
    <t xml:space="preserve">Work out each server's tip-out to support roles by percentage, and split a tip pool by hours and points.</t>
  </si>
  <si>
    <t xml:space="preserve">This sheet only works out a split from the numbers you give it. It doesn't say whether a tip-out or a tip pool is allowed.</t>
  </si>
  <si>
    <t xml:space="preserve">Tip-out by percentage</t>
  </si>
  <si>
    <t xml:space="preserve">1.  Pick what the percentages are taken of: each server's net sales, or their tips.</t>
  </si>
  <si>
    <t xml:space="preserve">2.  Type each support role's name across the top (bartender, busser, food runner), and its % of the base in the row below.</t>
  </si>
  <si>
    <t xml:space="preserve">3.  Type one row for each server: their name, net sales and tips for the shift. Each role's amount, the total tip-out and what the server keeps work themselves out.</t>
  </si>
  <si>
    <t xml:space="preserve">Tip pool by hours</t>
  </si>
  <si>
    <t xml:space="preserve">1.  Type the tips in the pool for the period.</t>
  </si>
  <si>
    <t xml:space="preserve">2.  Type each person's name and hours. Points are optional: a weight for a role, such as 1.5. Blank counts 1.</t>
  </si>
  <si>
    <t xml:space="preserve">How each figure is worked out</t>
  </si>
  <si>
    <t xml:space="preserve">•  A role's amount = the base × the role's %, to the cent.</t>
  </si>
  <si>
    <t xml:space="preserve">•  Total tip-out = the roles' amounts added up. Server keeps = tips − total tip-out.</t>
  </si>
  <si>
    <t xml:space="preserve">•  Weight = hours × points. Share = the pool × the person's weight ÷ everyone's weight, to the cent.</t>
  </si>
  <si>
    <t xml:space="preserve">•  Rounding to the cent can leave the shares a cent or two off the pool; that difference goes on the largest share (the first listed, among equals), so the shares add up to the pool.</t>
  </si>
  <si>
    <t xml:space="preserve">What the U.S. Department of Labor says</t>
  </si>
  <si>
    <t xml:space="preserve">An employer may not keep any portion of employees' tips for any purpose, and may not require an employee to give their tips to the employer, a supervisor or a manager.</t>
  </si>
  <si>
    <t xml:space="preserve">Source: U.S. Department of Labor, Wage and Hour Division, Fact Sheet #15: Tipped Employees under the Fair Labor Standards Act (FLSA), https://www.dol.gov/agencies/whd/fact-sheets/15-tipped-employees-flsa</t>
  </si>
  <si>
    <t xml:space="preserve">A manager or supervisor may keep only the tips they receive directly from a customer for the service they directly and solely provide.</t>
  </si>
  <si>
    <t xml:space="preserve">An employer that takes a tip credit can require tipped employees to contribute tips only to a tip pool limited to employees in occupations in which they customarily and regularly receive tips, such as waiters, bellhops, counter personnel (who serve customers), bussers and service bartenders.</t>
  </si>
  <si>
    <t xml:space="preserve">State rules vary. The Department of Labor lists each state's minimum wage.</t>
  </si>
  <si>
    <t xml:space="preserve">Source: U.S. Department of Labor, State Minimum Wage Laws, https://www.dol.gov/agencies/whd/minimum-wage/state</t>
  </si>
  <si>
    <t xml:space="preserve">Yellow cells and grey cells</t>
  </si>
  <si>
    <t xml:space="preserve">Yellow cells are for you: type in them. Grey cells are formulas that work themselves out: don't type over them (if you do by accident, press Undo).</t>
  </si>
  <si>
    <t xml:space="preserve">The blank sheet, "Tip-out", is the one to use. "Tip-out example" shows the same sheet filled in with a made-up example, so you can see how it behaves.</t>
  </si>
  <si>
    <t xml:space="preserve">Money has no currency symbol, so it works in dollars or any other currency. In a cell that shows a percent, type the percent sign too: 2%.</t>
  </si>
  <si>
    <t xml:space="preserve">Good to know</t>
  </si>
  <si>
    <t xml:space="preserve">•  This is a free template from RestaurantDoctorAI. It is a planning tool, not accounting, tax or legal advice, and it only knows what you type in.</t>
  </si>
  <si>
    <t xml:space="preserve">•  The formulas are plain Excel: click any grey cell to see how it is worked out. They also work in Google Sheets and LibreOffice.</t>
  </si>
  <si>
    <t xml:space="preserve">•  The same sheet as a PDF to print and fill in with a pen is at restaurantdoctorai.com/templates.</t>
  </si>
  <si>
    <t xml:space="preserve">RestaurantDoctorAI free template, restaurantdoctorai.com/templates</t>
  </si>
  <si>
    <t xml:space="preserve">Type in the yellow cells. The grey cells work themselves out.</t>
  </si>
  <si>
    <t xml:space="preserve">Date</t>
  </si>
  <si>
    <t xml:space="preserve">Shift</t>
  </si>
  <si>
    <t xml:space="preserve">1. Tip-out by percentage, one shift</t>
  </si>
  <si>
    <t xml:space="preserve">Percentages are taken of</t>
  </si>
  <si>
    <t xml:space="preserve">Net sales</t>
  </si>
  <si>
    <t xml:space="preserve">Pick Net sales or Tips: the % of each support role is taken of that, for each server.</t>
  </si>
  <si>
    <t xml:space="preserve">Support roles: type each role's name, and its % of the base in the row below.</t>
  </si>
  <si>
    <t xml:space="preserve">Server</t>
  </si>
  <si>
    <t xml:space="preserve">Tips</t>
  </si>
  <si>
    <t xml:space="preserve">Total tip-out</t>
  </si>
  <si>
    <t xml:space="preserve">Server keeps</t>
  </si>
  <si>
    <t xml:space="preserve">% of the base</t>
  </si>
  <si>
    <t xml:space="preserve">Total for the shift</t>
  </si>
  <si>
    <t xml:space="preserve">Under each role, the total is what that role gets from every server this shift. A red figure under Server keeps: the tip-out is more than the tips.</t>
  </si>
  <si>
    <t xml:space="preserve">2. Tip pool, split by hours (and points)</t>
  </si>
  <si>
    <t xml:space="preserve">Tips in the pool</t>
  </si>
  <si>
    <t xml:space="preserve">Points are optional: a weight for a role, such as 1.5. Blank counts 1.</t>
  </si>
  <si>
    <t xml:space="preserve">Name</t>
  </si>
  <si>
    <t xml:space="preserve">Hours</t>
  </si>
  <si>
    <t xml:space="preserve">Points</t>
  </si>
  <si>
    <t xml:space="preserve">Weight (hours × points)</t>
  </si>
  <si>
    <t xml:space="preserve">Share of the pool</t>
  </si>
  <si>
    <t xml:space="preserve">Share, to the cent</t>
  </si>
  <si>
    <t xml:space="preserve">Pays out</t>
  </si>
  <si>
    <t xml:space="preserve">Per hour</t>
  </si>
  <si>
    <t xml:space="preserve">Total</t>
  </si>
  <si>
    <t xml:space="preserve">Rounding left over (+) or too much (−), on the largest share</t>
  </si>
  <si>
    <t xml:space="preserve">Each share is rounded to the cent. If the shares then add up to a cent or two more or less than the pool, the difference goes on the largest share (the first listed, among equals), so Pays out adds up to the pool.</t>
  </si>
  <si>
    <t xml:space="preserve">This sheet holds a made-up EXAMPLE. Use the blank sheet, "Tip-out", for your own.</t>
  </si>
  <si>
    <t xml:space="preserve">Bartender</t>
  </si>
  <si>
    <t xml:space="preserve">Busser</t>
  </si>
  <si>
    <t xml:space="preserve">Food runner</t>
  </si>
  <si>
    <t xml:space="preserve">Server 1</t>
  </si>
  <si>
    <t xml:space="preserve">Ana</t>
  </si>
  <si>
    <t xml:space="preserve">Ben</t>
  </si>
  <si>
    <t xml:space="preserve">Cy</t>
  </si>
</sst>
</file>

<file path=xl/styles.xml><?xml version="1.0" encoding="utf-8"?>
<styleSheet xmlns="http://schemas.openxmlformats.org/spreadsheetml/2006/main">
  <numFmts count="6">
    <numFmt numFmtId="164" formatCode="#,##0.00##"/>
    <numFmt numFmtId="165" formatCode="0.0%"/>
    <numFmt numFmtId="166" formatCode="yyyy-mm-dd"/>
    <numFmt numFmtId="167" formatCode="#,##0.0"/>
    <numFmt numFmtId="168" formatCode="0.000000"/>
    <numFmt numFmtId="169" formatCode="0.0#%"/>
  </numFmts>
  <fonts count="8">
    <font>
      <sz val="11"/>
      <color rgb="FF000000"/>
      <name val="Calibri"/>
      <family val="2"/>
    </font>
    <font>
      <b/>
      <sz val="16"/>
      <color rgb="FFC2410C"/>
      <name val="Calibri"/>
      <family val="2"/>
    </font>
    <font>
      <b/>
      <sz val="12"/>
      <color rgb="FF1F2937"/>
      <name val="Calibri"/>
      <family val="2"/>
    </font>
    <font>
      <i/>
      <sz val="11"/>
      <color rgb="FF595959"/>
      <name val="Calibri"/>
      <family val="2"/>
    </font>
    <font>
      <i/>
      <sz val="9"/>
      <color rgb="FF6B7280"/>
      <name val="Calibri"/>
      <family val="2"/>
    </font>
    <font>
      <b/>
      <sz val="11"/>
      <color rgb="FF7C2D12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EDD5"/>
        <bgColor indexed="64"/>
      </patternFill>
    </fill>
    <fill>
      <patternFill patternType="solid">
        <fgColor rgb="FF1F293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4" borderId="1" xfId="0" applyFill="1" applyBorder="1"/>
    <xf numFmtId="4" fontId="0" fillId="4" borderId="1" xfId="0" applyNumberFormat="1" applyFill="1" applyBorder="1"/>
    <xf numFmtId="164" fontId="0" fillId="4" borderId="1" xfId="0" applyNumberFormat="1" applyFill="1" applyBorder="1"/>
    <xf numFmtId="3" fontId="0" fillId="4" borderId="1" xfId="0" applyNumberFormat="1" applyFill="1" applyBorder="1"/>
    <xf numFmtId="165" fontId="0" fillId="4" borderId="1" xfId="0" applyNumberFormat="1" applyFill="1" applyBorder="1"/>
    <xf numFmtId="166" fontId="0" fillId="4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4" fontId="0" fillId="5" borderId="1" xfId="0" applyNumberFormat="1" applyFill="1" applyBorder="1"/>
    <xf numFmtId="3" fontId="0" fillId="5" borderId="1" xfId="0" applyNumberFormat="1" applyFill="1" applyBorder="1"/>
    <xf numFmtId="167" fontId="0" fillId="5" borderId="1" xfId="0" applyNumberFormat="1" applyFill="1" applyBorder="1"/>
    <xf numFmtId="164" fontId="0" fillId="5" borderId="1" xfId="0" applyNumberFormat="1" applyFill="1" applyBorder="1"/>
    <xf numFmtId="1" fontId="0" fillId="5" borderId="1" xfId="0" applyNumberFormat="1" applyFill="1" applyBorder="1" applyAlignment="1">
      <alignment horizontal="center"/>
    </xf>
    <xf numFmtId="168" fontId="0" fillId="5" borderId="1" xfId="0" applyNumberFormat="1" applyFill="1" applyBorder="1"/>
    <xf numFmtId="165" fontId="0" fillId="5" borderId="1" xfId="0" applyNumberFormat="1" applyFill="1" applyBorder="1"/>
    <xf numFmtId="166" fontId="0" fillId="5" borderId="1" xfId="0" applyNumberFormat="1" applyFill="1" applyBorder="1"/>
    <xf numFmtId="0" fontId="7" fillId="6" borderId="1" xfId="0" applyFont="1" applyFill="1" applyBorder="1"/>
    <xf numFmtId="4" fontId="7" fillId="6" borderId="1" xfId="0" applyNumberFormat="1" applyFont="1" applyFill="1" applyBorder="1"/>
    <xf numFmtId="3" fontId="7" fillId="6" borderId="1" xfId="0" applyNumberFormat="1" applyFont="1" applyFill="1" applyBorder="1"/>
    <xf numFmtId="165" fontId="7" fillId="6" borderId="1" xfId="0" applyNumberFormat="1" applyFont="1" applyFill="1" applyBorder="1"/>
    <xf numFmtId="169" fontId="0" fillId="4" borderId="1" xfId="0" applyNumberForma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7F60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2410C"/>
    <pageSetUpPr fitToPage="1"/>
  </sheetPr>
  <dimension ref="A1:A42"/>
  <sheetViews>
    <sheetView tabSelected="1" workbookViewId="0"/>
  </sheetViews>
  <sheetFormatPr defaultRowHeight="15"/>
  <cols>
    <col min="1" max="1" width="110" customWidth="1"/>
  </cols>
  <sheetData>
    <row r="1">
      <c r="A1" s="1" t="s">
        <v>0</v>
      </c>
    </row>
    <row r="3">
      <c r="A3" s="2" t="s">
        <v>1</v>
      </c>
    </row>
    <row r="4" ht="17" customHeight="1">
      <c r="A4" s="3" t="s">
        <v>2</v>
      </c>
    </row>
    <row r="5" ht="32" customHeight="1">
      <c r="A5" s="3" t="s">
        <v>3</v>
      </c>
    </row>
    <row r="7">
      <c r="A7" s="2" t="s">
        <v>4</v>
      </c>
    </row>
    <row r="8" ht="17" customHeight="1">
      <c r="A8" s="3" t="s">
        <v>5</v>
      </c>
    </row>
    <row r="9" ht="32" customHeight="1">
      <c r="A9" s="3" t="s">
        <v>6</v>
      </c>
    </row>
    <row r="10" ht="32" customHeight="1">
      <c r="A10" s="3" t="s">
        <v>7</v>
      </c>
    </row>
    <row r="12">
      <c r="A12" s="2" t="s">
        <v>8</v>
      </c>
    </row>
    <row r="13" ht="17" customHeight="1">
      <c r="A13" s="3" t="s">
        <v>9</v>
      </c>
    </row>
    <row r="14" ht="17" customHeight="1">
      <c r="A14" s="3" t="s">
        <v>10</v>
      </c>
    </row>
    <row r="16">
      <c r="A16" s="2" t="s">
        <v>11</v>
      </c>
    </row>
    <row r="17" ht="17" customHeight="1">
      <c r="A17" s="3" t="s">
        <v>12</v>
      </c>
    </row>
    <row r="18" ht="17" customHeight="1">
      <c r="A18" s="3" t="s">
        <v>13</v>
      </c>
    </row>
    <row r="19" ht="17" customHeight="1">
      <c r="A19" s="3" t="s">
        <v>14</v>
      </c>
    </row>
    <row r="20" ht="32" customHeight="1">
      <c r="A20" s="3" t="s">
        <v>15</v>
      </c>
    </row>
    <row r="22">
      <c r="A22" s="2" t="s">
        <v>16</v>
      </c>
    </row>
    <row r="23" ht="32" customHeight="1">
      <c r="A23" s="3" t="s">
        <v>17</v>
      </c>
    </row>
    <row r="24" ht="32" customHeight="1">
      <c r="A24" s="3" t="s">
        <v>18</v>
      </c>
    </row>
    <row r="25" ht="32" customHeight="1">
      <c r="A25" s="3" t="s">
        <v>19</v>
      </c>
    </row>
    <row r="26" ht="32" customHeight="1">
      <c r="A26" s="3" t="s">
        <v>18</v>
      </c>
    </row>
    <row r="27" ht="47" customHeight="1">
      <c r="A27" s="3" t="s">
        <v>20</v>
      </c>
    </row>
    <row r="28" ht="32" customHeight="1">
      <c r="A28" s="3" t="s">
        <v>18</v>
      </c>
    </row>
    <row r="29" ht="17" customHeight="1">
      <c r="A29" s="3" t="s">
        <v>21</v>
      </c>
    </row>
    <row r="30" ht="17" customHeight="1">
      <c r="A30" s="3" t="s">
        <v>22</v>
      </c>
    </row>
    <row r="32">
      <c r="A32" s="2" t="s">
        <v>23</v>
      </c>
    </row>
    <row r="33" ht="32" customHeight="1">
      <c r="A33" s="3" t="s">
        <v>24</v>
      </c>
    </row>
    <row r="34" ht="32" customHeight="1">
      <c r="A34" s="3" t="s">
        <v>25</v>
      </c>
    </row>
    <row r="35" ht="32" customHeight="1">
      <c r="A35" s="3" t="s">
        <v>26</v>
      </c>
    </row>
    <row r="37">
      <c r="A37" s="2" t="s">
        <v>27</v>
      </c>
    </row>
    <row r="38" ht="32" customHeight="1">
      <c r="A38" s="3" t="s">
        <v>28</v>
      </c>
    </row>
    <row r="39" ht="32" customHeight="1">
      <c r="A39" s="3" t="s">
        <v>29</v>
      </c>
    </row>
    <row r="40" ht="17" customHeight="1">
      <c r="A40" s="3" t="s">
        <v>30</v>
      </c>
    </row>
    <row r="42">
      <c r="A42" s="6" t="s">
        <v>31</v>
      </c>
    </row>
  </sheetData>
  <pageMargins left="0.5" right="0.5" top="0.6" bottom="0.75" header="0.3" footer="0.3"/>
  <pageSetup orientation="portrait" fitToWidth="1" fitToHeight="0"/>
  <headerFooter>
    <oddFooter>&amp;LRestaurantDoctorAI free template, restaurantdoctorai.com/templates&amp;RPage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2410C"/>
    <pageSetUpPr fitToPage="1"/>
  </sheetPr>
  <dimension ref="A1:I63"/>
  <sheetViews>
    <sheetView workbookViewId="0"/>
  </sheetViews>
  <sheetFormatPr defaultRowHeight="15"/>
  <cols>
    <col min="1" max="1" width="30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4" customWidth="1"/>
    <col min="9" max="9" width="14" customWidth="1"/>
  </cols>
  <sheetData>
    <row r="1">
      <c r="A1" s="1" t="s">
        <v>0</v>
      </c>
    </row>
    <row r="2">
      <c r="A2" s="5" t="s">
        <v>32</v>
      </c>
    </row>
    <row r="4">
      <c r="A4" s="10" t="s">
        <v>33</v>
      </c>
      <c r="B4" s="11"/>
      <c r="D4" s="10" t="s">
        <v>34</v>
      </c>
      <c r="E4" s="11"/>
    </row>
    <row r="6">
      <c r="A6" s="2" t="s">
        <v>35</v>
      </c>
    </row>
    <row r="7">
      <c r="A7" s="10" t="s">
        <v>36</v>
      </c>
      <c r="B7" s="11" t="s">
        <v>37</v>
      </c>
      <c r="C7" s="5" t="s">
        <v>38</v>
      </c>
    </row>
    <row r="8">
      <c r="D8" s="5" t="s">
        <v>39</v>
      </c>
    </row>
    <row r="9">
      <c r="A9" s="8" t="s">
        <v>40</v>
      </c>
      <c r="B9" s="8" t="s">
        <v>37</v>
      </c>
      <c r="C9" s="8" t="s">
        <v>41</v>
      </c>
      <c r="D9" s="11"/>
      <c r="E9" s="11"/>
      <c r="F9" s="11"/>
      <c r="G9" s="11"/>
      <c r="H9" s="8" t="s">
        <v>42</v>
      </c>
      <c r="I9" s="8" t="s">
        <v>43</v>
      </c>
    </row>
    <row r="10">
      <c r="A10" s="10" t="s">
        <v>44</v>
      </c>
      <c r="B10" s="17"/>
      <c r="C10" s="17"/>
      <c r="D10" s="31"/>
      <c r="E10" s="31"/>
      <c r="F10" s="31"/>
      <c r="G10" s="31"/>
      <c r="H10" s="25" t="str">
        <f>IF(COUNT(D10:G10)=0,"",ROUND(SUM(D10:G10),4))</f>
        <v/>
      </c>
      <c r="I10" s="17"/>
    </row>
    <row r="11">
      <c r="A11" s="11"/>
      <c r="B11" s="12"/>
      <c r="C11" s="12"/>
      <c r="D11" s="19" t="str">
        <f>IF(OR(ISBLANK(D$10),NOT(ISNUMBER(IF($B$7="Tips",$C11,$B11)))),"",ROUND(IF($B$7="Tips",$C11,$B11)*D$10,2))</f>
        <v/>
      </c>
      <c r="E11" s="19" t="str">
        <f>IF(OR(ISBLANK(E$10),NOT(ISNUMBER(IF($B$7="Tips",$C11,$B11)))),"",ROUND(IF($B$7="Tips",$C11,$B11)*E$10,2))</f>
        <v/>
      </c>
      <c r="F11" s="19" t="str">
        <f>IF(OR(ISBLANK(F$10),NOT(ISNUMBER(IF($B$7="Tips",$C11,$B11)))),"",ROUND(IF($B$7="Tips",$C11,$B11)*F$10,2))</f>
        <v/>
      </c>
      <c r="G11" s="19" t="str">
        <f>IF(OR(ISBLANK(G$10),NOT(ISNUMBER(IF($B$7="Tips",$C11,$B11)))),"",ROUND(IF($B$7="Tips",$C11,$B11)*G$10,2))</f>
        <v/>
      </c>
      <c r="H11" s="19" t="str">
        <f>IF(COUNT(D11:G11)=0,"",ROUND(SUM(D11:G11),2))</f>
        <v/>
      </c>
      <c r="I11" s="19" t="str">
        <f>IF(OR(H11="",ISBLANK(C11)),"",ROUND(C11-H11,2))</f>
        <v/>
      </c>
    </row>
    <row r="12">
      <c r="A12" s="11"/>
      <c r="B12" s="12"/>
      <c r="C12" s="12"/>
      <c r="D12" s="19" t="str">
        <f>IF(OR(ISBLANK(D$10),NOT(ISNUMBER(IF($B$7="Tips",$C12,$B12)))),"",ROUND(IF($B$7="Tips",$C12,$B12)*D$10,2))</f>
        <v/>
      </c>
      <c r="E12" s="19" t="str">
        <f>IF(OR(ISBLANK(E$10),NOT(ISNUMBER(IF($B$7="Tips",$C12,$B12)))),"",ROUND(IF($B$7="Tips",$C12,$B12)*E$10,2))</f>
        <v/>
      </c>
      <c r="F12" s="19" t="str">
        <f>IF(OR(ISBLANK(F$10),NOT(ISNUMBER(IF($B$7="Tips",$C12,$B12)))),"",ROUND(IF($B$7="Tips",$C12,$B12)*F$10,2))</f>
        <v/>
      </c>
      <c r="G12" s="19" t="str">
        <f>IF(OR(ISBLANK(G$10),NOT(ISNUMBER(IF($B$7="Tips",$C12,$B12)))),"",ROUND(IF($B$7="Tips",$C12,$B12)*G$10,2))</f>
        <v/>
      </c>
      <c r="H12" s="19" t="str">
        <f>IF(COUNT(D12:G12)=0,"",ROUND(SUM(D12:G12),2))</f>
        <v/>
      </c>
      <c r="I12" s="19" t="str">
        <f>IF(OR(H12="",ISBLANK(C12)),"",ROUND(C12-H12,2))</f>
        <v/>
      </c>
    </row>
    <row r="13">
      <c r="A13" s="11"/>
      <c r="B13" s="12"/>
      <c r="C13" s="12"/>
      <c r="D13" s="19" t="str">
        <f>IF(OR(ISBLANK(D$10),NOT(ISNUMBER(IF($B$7="Tips",$C13,$B13)))),"",ROUND(IF($B$7="Tips",$C13,$B13)*D$10,2))</f>
        <v/>
      </c>
      <c r="E13" s="19" t="str">
        <f>IF(OR(ISBLANK(E$10),NOT(ISNUMBER(IF($B$7="Tips",$C13,$B13)))),"",ROUND(IF($B$7="Tips",$C13,$B13)*E$10,2))</f>
        <v/>
      </c>
      <c r="F13" s="19" t="str">
        <f>IF(OR(ISBLANK(F$10),NOT(ISNUMBER(IF($B$7="Tips",$C13,$B13)))),"",ROUND(IF($B$7="Tips",$C13,$B13)*F$10,2))</f>
        <v/>
      </c>
      <c r="G13" s="19" t="str">
        <f>IF(OR(ISBLANK(G$10),NOT(ISNUMBER(IF($B$7="Tips",$C13,$B13)))),"",ROUND(IF($B$7="Tips",$C13,$B13)*G$10,2))</f>
        <v/>
      </c>
      <c r="H13" s="19" t="str">
        <f>IF(COUNT(D13:G13)=0,"",ROUND(SUM(D13:G13),2))</f>
        <v/>
      </c>
      <c r="I13" s="19" t="str">
        <f>IF(OR(H13="",ISBLANK(C13)),"",ROUND(C13-H13,2))</f>
        <v/>
      </c>
    </row>
    <row r="14">
      <c r="A14" s="11"/>
      <c r="B14" s="12"/>
      <c r="C14" s="12"/>
      <c r="D14" s="19" t="str">
        <f>IF(OR(ISBLANK(D$10),NOT(ISNUMBER(IF($B$7="Tips",$C14,$B14)))),"",ROUND(IF($B$7="Tips",$C14,$B14)*D$10,2))</f>
        <v/>
      </c>
      <c r="E14" s="19" t="str">
        <f>IF(OR(ISBLANK(E$10),NOT(ISNUMBER(IF($B$7="Tips",$C14,$B14)))),"",ROUND(IF($B$7="Tips",$C14,$B14)*E$10,2))</f>
        <v/>
      </c>
      <c r="F14" s="19" t="str">
        <f>IF(OR(ISBLANK(F$10),NOT(ISNUMBER(IF($B$7="Tips",$C14,$B14)))),"",ROUND(IF($B$7="Tips",$C14,$B14)*F$10,2))</f>
        <v/>
      </c>
      <c r="G14" s="19" t="str">
        <f>IF(OR(ISBLANK(G$10),NOT(ISNUMBER(IF($B$7="Tips",$C14,$B14)))),"",ROUND(IF($B$7="Tips",$C14,$B14)*G$10,2))</f>
        <v/>
      </c>
      <c r="H14" s="19" t="str">
        <f>IF(COUNT(D14:G14)=0,"",ROUND(SUM(D14:G14),2))</f>
        <v/>
      </c>
      <c r="I14" s="19" t="str">
        <f>IF(OR(H14="",ISBLANK(C14)),"",ROUND(C14-H14,2))</f>
        <v/>
      </c>
    </row>
    <row r="15">
      <c r="A15" s="11"/>
      <c r="B15" s="12"/>
      <c r="C15" s="12"/>
      <c r="D15" s="19" t="str">
        <f>IF(OR(ISBLANK(D$10),NOT(ISNUMBER(IF($B$7="Tips",$C15,$B15)))),"",ROUND(IF($B$7="Tips",$C15,$B15)*D$10,2))</f>
        <v/>
      </c>
      <c r="E15" s="19" t="str">
        <f>IF(OR(ISBLANK(E$10),NOT(ISNUMBER(IF($B$7="Tips",$C15,$B15)))),"",ROUND(IF($B$7="Tips",$C15,$B15)*E$10,2))</f>
        <v/>
      </c>
      <c r="F15" s="19" t="str">
        <f>IF(OR(ISBLANK(F$10),NOT(ISNUMBER(IF($B$7="Tips",$C15,$B15)))),"",ROUND(IF($B$7="Tips",$C15,$B15)*F$10,2))</f>
        <v/>
      </c>
      <c r="G15" s="19" t="str">
        <f>IF(OR(ISBLANK(G$10),NOT(ISNUMBER(IF($B$7="Tips",$C15,$B15)))),"",ROUND(IF($B$7="Tips",$C15,$B15)*G$10,2))</f>
        <v/>
      </c>
      <c r="H15" s="19" t="str">
        <f>IF(COUNT(D15:G15)=0,"",ROUND(SUM(D15:G15),2))</f>
        <v/>
      </c>
      <c r="I15" s="19" t="str">
        <f>IF(OR(H15="",ISBLANK(C15)),"",ROUND(C15-H15,2))</f>
        <v/>
      </c>
    </row>
    <row r="16">
      <c r="A16" s="11"/>
      <c r="B16" s="12"/>
      <c r="C16" s="12"/>
      <c r="D16" s="19" t="str">
        <f>IF(OR(ISBLANK(D$10),NOT(ISNUMBER(IF($B$7="Tips",$C16,$B16)))),"",ROUND(IF($B$7="Tips",$C16,$B16)*D$10,2))</f>
        <v/>
      </c>
      <c r="E16" s="19" t="str">
        <f>IF(OR(ISBLANK(E$10),NOT(ISNUMBER(IF($B$7="Tips",$C16,$B16)))),"",ROUND(IF($B$7="Tips",$C16,$B16)*E$10,2))</f>
        <v/>
      </c>
      <c r="F16" s="19" t="str">
        <f>IF(OR(ISBLANK(F$10),NOT(ISNUMBER(IF($B$7="Tips",$C16,$B16)))),"",ROUND(IF($B$7="Tips",$C16,$B16)*F$10,2))</f>
        <v/>
      </c>
      <c r="G16" s="19" t="str">
        <f>IF(OR(ISBLANK(G$10),NOT(ISNUMBER(IF($B$7="Tips",$C16,$B16)))),"",ROUND(IF($B$7="Tips",$C16,$B16)*G$10,2))</f>
        <v/>
      </c>
      <c r="H16" s="19" t="str">
        <f>IF(COUNT(D16:G16)=0,"",ROUND(SUM(D16:G16),2))</f>
        <v/>
      </c>
      <c r="I16" s="19" t="str">
        <f>IF(OR(H16="",ISBLANK(C16)),"",ROUND(C16-H16,2))</f>
        <v/>
      </c>
    </row>
    <row r="17">
      <c r="A17" s="11"/>
      <c r="B17" s="12"/>
      <c r="C17" s="12"/>
      <c r="D17" s="19" t="str">
        <f>IF(OR(ISBLANK(D$10),NOT(ISNUMBER(IF($B$7="Tips",$C17,$B17)))),"",ROUND(IF($B$7="Tips",$C17,$B17)*D$10,2))</f>
        <v/>
      </c>
      <c r="E17" s="19" t="str">
        <f>IF(OR(ISBLANK(E$10),NOT(ISNUMBER(IF($B$7="Tips",$C17,$B17)))),"",ROUND(IF($B$7="Tips",$C17,$B17)*E$10,2))</f>
        <v/>
      </c>
      <c r="F17" s="19" t="str">
        <f>IF(OR(ISBLANK(F$10),NOT(ISNUMBER(IF($B$7="Tips",$C17,$B17)))),"",ROUND(IF($B$7="Tips",$C17,$B17)*F$10,2))</f>
        <v/>
      </c>
      <c r="G17" s="19" t="str">
        <f>IF(OR(ISBLANK(G$10),NOT(ISNUMBER(IF($B$7="Tips",$C17,$B17)))),"",ROUND(IF($B$7="Tips",$C17,$B17)*G$10,2))</f>
        <v/>
      </c>
      <c r="H17" s="19" t="str">
        <f>IF(COUNT(D17:G17)=0,"",ROUND(SUM(D17:G17),2))</f>
        <v/>
      </c>
      <c r="I17" s="19" t="str">
        <f>IF(OR(H17="",ISBLANK(C17)),"",ROUND(C17-H17,2))</f>
        <v/>
      </c>
    </row>
    <row r="18">
      <c r="A18" s="11"/>
      <c r="B18" s="12"/>
      <c r="C18" s="12"/>
      <c r="D18" s="19" t="str">
        <f>IF(OR(ISBLANK(D$10),NOT(ISNUMBER(IF($B$7="Tips",$C18,$B18)))),"",ROUND(IF($B$7="Tips",$C18,$B18)*D$10,2))</f>
        <v/>
      </c>
      <c r="E18" s="19" t="str">
        <f>IF(OR(ISBLANK(E$10),NOT(ISNUMBER(IF($B$7="Tips",$C18,$B18)))),"",ROUND(IF($B$7="Tips",$C18,$B18)*E$10,2))</f>
        <v/>
      </c>
      <c r="F18" s="19" t="str">
        <f>IF(OR(ISBLANK(F$10),NOT(ISNUMBER(IF($B$7="Tips",$C18,$B18)))),"",ROUND(IF($B$7="Tips",$C18,$B18)*F$10,2))</f>
        <v/>
      </c>
      <c r="G18" s="19" t="str">
        <f>IF(OR(ISBLANK(G$10),NOT(ISNUMBER(IF($B$7="Tips",$C18,$B18)))),"",ROUND(IF($B$7="Tips",$C18,$B18)*G$10,2))</f>
        <v/>
      </c>
      <c r="H18" s="19" t="str">
        <f>IF(COUNT(D18:G18)=0,"",ROUND(SUM(D18:G18),2))</f>
        <v/>
      </c>
      <c r="I18" s="19" t="str">
        <f>IF(OR(H18="",ISBLANK(C18)),"",ROUND(C18-H18,2))</f>
        <v/>
      </c>
    </row>
    <row r="19">
      <c r="A19" s="11"/>
      <c r="B19" s="12"/>
      <c r="C19" s="12"/>
      <c r="D19" s="19" t="str">
        <f>IF(OR(ISBLANK(D$10),NOT(ISNUMBER(IF($B$7="Tips",$C19,$B19)))),"",ROUND(IF($B$7="Tips",$C19,$B19)*D$10,2))</f>
        <v/>
      </c>
      <c r="E19" s="19" t="str">
        <f>IF(OR(ISBLANK(E$10),NOT(ISNUMBER(IF($B$7="Tips",$C19,$B19)))),"",ROUND(IF($B$7="Tips",$C19,$B19)*E$10,2))</f>
        <v/>
      </c>
      <c r="F19" s="19" t="str">
        <f>IF(OR(ISBLANK(F$10),NOT(ISNUMBER(IF($B$7="Tips",$C19,$B19)))),"",ROUND(IF($B$7="Tips",$C19,$B19)*F$10,2))</f>
        <v/>
      </c>
      <c r="G19" s="19" t="str">
        <f>IF(OR(ISBLANK(G$10),NOT(ISNUMBER(IF($B$7="Tips",$C19,$B19)))),"",ROUND(IF($B$7="Tips",$C19,$B19)*G$10,2))</f>
        <v/>
      </c>
      <c r="H19" s="19" t="str">
        <f>IF(COUNT(D19:G19)=0,"",ROUND(SUM(D19:G19),2))</f>
        <v/>
      </c>
      <c r="I19" s="19" t="str">
        <f>IF(OR(H19="",ISBLANK(C19)),"",ROUND(C19-H19,2))</f>
        <v/>
      </c>
    </row>
    <row r="20">
      <c r="A20" s="11"/>
      <c r="B20" s="12"/>
      <c r="C20" s="12"/>
      <c r="D20" s="19" t="str">
        <f>IF(OR(ISBLANK(D$10),NOT(ISNUMBER(IF($B$7="Tips",$C20,$B20)))),"",ROUND(IF($B$7="Tips",$C20,$B20)*D$10,2))</f>
        <v/>
      </c>
      <c r="E20" s="19" t="str">
        <f>IF(OR(ISBLANK(E$10),NOT(ISNUMBER(IF($B$7="Tips",$C20,$B20)))),"",ROUND(IF($B$7="Tips",$C20,$B20)*E$10,2))</f>
        <v/>
      </c>
      <c r="F20" s="19" t="str">
        <f>IF(OR(ISBLANK(F$10),NOT(ISNUMBER(IF($B$7="Tips",$C20,$B20)))),"",ROUND(IF($B$7="Tips",$C20,$B20)*F$10,2))</f>
        <v/>
      </c>
      <c r="G20" s="19" t="str">
        <f>IF(OR(ISBLANK(G$10),NOT(ISNUMBER(IF($B$7="Tips",$C20,$B20)))),"",ROUND(IF($B$7="Tips",$C20,$B20)*G$10,2))</f>
        <v/>
      </c>
      <c r="H20" s="19" t="str">
        <f>IF(COUNT(D20:G20)=0,"",ROUND(SUM(D20:G20),2))</f>
        <v/>
      </c>
      <c r="I20" s="19" t="str">
        <f>IF(OR(H20="",ISBLANK(C20)),"",ROUND(C20-H20,2))</f>
        <v/>
      </c>
    </row>
    <row r="21">
      <c r="A21" s="11"/>
      <c r="B21" s="12"/>
      <c r="C21" s="12"/>
      <c r="D21" s="19" t="str">
        <f>IF(OR(ISBLANK(D$10),NOT(ISNUMBER(IF($B$7="Tips",$C21,$B21)))),"",ROUND(IF($B$7="Tips",$C21,$B21)*D$10,2))</f>
        <v/>
      </c>
      <c r="E21" s="19" t="str">
        <f>IF(OR(ISBLANK(E$10),NOT(ISNUMBER(IF($B$7="Tips",$C21,$B21)))),"",ROUND(IF($B$7="Tips",$C21,$B21)*E$10,2))</f>
        <v/>
      </c>
      <c r="F21" s="19" t="str">
        <f>IF(OR(ISBLANK(F$10),NOT(ISNUMBER(IF($B$7="Tips",$C21,$B21)))),"",ROUND(IF($B$7="Tips",$C21,$B21)*F$10,2))</f>
        <v/>
      </c>
      <c r="G21" s="19" t="str">
        <f>IF(OR(ISBLANK(G$10),NOT(ISNUMBER(IF($B$7="Tips",$C21,$B21)))),"",ROUND(IF($B$7="Tips",$C21,$B21)*G$10,2))</f>
        <v/>
      </c>
      <c r="H21" s="19" t="str">
        <f>IF(COUNT(D21:G21)=0,"",ROUND(SUM(D21:G21),2))</f>
        <v/>
      </c>
      <c r="I21" s="19" t="str">
        <f>IF(OR(H21="",ISBLANK(C21)),"",ROUND(C21-H21,2))</f>
        <v/>
      </c>
    </row>
    <row r="22">
      <c r="A22" s="11"/>
      <c r="B22" s="12"/>
      <c r="C22" s="12"/>
      <c r="D22" s="19" t="str">
        <f>IF(OR(ISBLANK(D$10),NOT(ISNUMBER(IF($B$7="Tips",$C22,$B22)))),"",ROUND(IF($B$7="Tips",$C22,$B22)*D$10,2))</f>
        <v/>
      </c>
      <c r="E22" s="19" t="str">
        <f>IF(OR(ISBLANK(E$10),NOT(ISNUMBER(IF($B$7="Tips",$C22,$B22)))),"",ROUND(IF($B$7="Tips",$C22,$B22)*E$10,2))</f>
        <v/>
      </c>
      <c r="F22" s="19" t="str">
        <f>IF(OR(ISBLANK(F$10),NOT(ISNUMBER(IF($B$7="Tips",$C22,$B22)))),"",ROUND(IF($B$7="Tips",$C22,$B22)*F$10,2))</f>
        <v/>
      </c>
      <c r="G22" s="19" t="str">
        <f>IF(OR(ISBLANK(G$10),NOT(ISNUMBER(IF($B$7="Tips",$C22,$B22)))),"",ROUND(IF($B$7="Tips",$C22,$B22)*G$10,2))</f>
        <v/>
      </c>
      <c r="H22" s="19" t="str">
        <f>IF(COUNT(D22:G22)=0,"",ROUND(SUM(D22:G22),2))</f>
        <v/>
      </c>
      <c r="I22" s="19" t="str">
        <f>IF(OR(H22="",ISBLANK(C22)),"",ROUND(C22-H22,2))</f>
        <v/>
      </c>
    </row>
    <row r="23">
      <c r="A23" s="11"/>
      <c r="B23" s="12"/>
      <c r="C23" s="12"/>
      <c r="D23" s="19" t="str">
        <f>IF(OR(ISBLANK(D$10),NOT(ISNUMBER(IF($B$7="Tips",$C23,$B23)))),"",ROUND(IF($B$7="Tips",$C23,$B23)*D$10,2))</f>
        <v/>
      </c>
      <c r="E23" s="19" t="str">
        <f>IF(OR(ISBLANK(E$10),NOT(ISNUMBER(IF($B$7="Tips",$C23,$B23)))),"",ROUND(IF($B$7="Tips",$C23,$B23)*E$10,2))</f>
        <v/>
      </c>
      <c r="F23" s="19" t="str">
        <f>IF(OR(ISBLANK(F$10),NOT(ISNUMBER(IF($B$7="Tips",$C23,$B23)))),"",ROUND(IF($B$7="Tips",$C23,$B23)*F$10,2))</f>
        <v/>
      </c>
      <c r="G23" s="19" t="str">
        <f>IF(OR(ISBLANK(G$10),NOT(ISNUMBER(IF($B$7="Tips",$C23,$B23)))),"",ROUND(IF($B$7="Tips",$C23,$B23)*G$10,2))</f>
        <v/>
      </c>
      <c r="H23" s="19" t="str">
        <f>IF(COUNT(D23:G23)=0,"",ROUND(SUM(D23:G23),2))</f>
        <v/>
      </c>
      <c r="I23" s="19" t="str">
        <f>IF(OR(H23="",ISBLANK(C23)),"",ROUND(C23-H23,2))</f>
        <v/>
      </c>
    </row>
    <row r="24">
      <c r="A24" s="11"/>
      <c r="B24" s="12"/>
      <c r="C24" s="12"/>
      <c r="D24" s="19" t="str">
        <f>IF(OR(ISBLANK(D$10),NOT(ISNUMBER(IF($B$7="Tips",$C24,$B24)))),"",ROUND(IF($B$7="Tips",$C24,$B24)*D$10,2))</f>
        <v/>
      </c>
      <c r="E24" s="19" t="str">
        <f>IF(OR(ISBLANK(E$10),NOT(ISNUMBER(IF($B$7="Tips",$C24,$B24)))),"",ROUND(IF($B$7="Tips",$C24,$B24)*E$10,2))</f>
        <v/>
      </c>
      <c r="F24" s="19" t="str">
        <f>IF(OR(ISBLANK(F$10),NOT(ISNUMBER(IF($B$7="Tips",$C24,$B24)))),"",ROUND(IF($B$7="Tips",$C24,$B24)*F$10,2))</f>
        <v/>
      </c>
      <c r="G24" s="19" t="str">
        <f>IF(OR(ISBLANK(G$10),NOT(ISNUMBER(IF($B$7="Tips",$C24,$B24)))),"",ROUND(IF($B$7="Tips",$C24,$B24)*G$10,2))</f>
        <v/>
      </c>
      <c r="H24" s="19" t="str">
        <f>IF(COUNT(D24:G24)=0,"",ROUND(SUM(D24:G24),2))</f>
        <v/>
      </c>
      <c r="I24" s="19" t="str">
        <f>IF(OR(H24="",ISBLANK(C24)),"",ROUND(C24-H24,2))</f>
        <v/>
      </c>
    </row>
    <row r="25">
      <c r="A25" s="11"/>
      <c r="B25" s="12"/>
      <c r="C25" s="12"/>
      <c r="D25" s="19" t="str">
        <f>IF(OR(ISBLANK(D$10),NOT(ISNUMBER(IF($B$7="Tips",$C25,$B25)))),"",ROUND(IF($B$7="Tips",$C25,$B25)*D$10,2))</f>
        <v/>
      </c>
      <c r="E25" s="19" t="str">
        <f>IF(OR(ISBLANK(E$10),NOT(ISNUMBER(IF($B$7="Tips",$C25,$B25)))),"",ROUND(IF($B$7="Tips",$C25,$B25)*E$10,2))</f>
        <v/>
      </c>
      <c r="F25" s="19" t="str">
        <f>IF(OR(ISBLANK(F$10),NOT(ISNUMBER(IF($B$7="Tips",$C25,$B25)))),"",ROUND(IF($B$7="Tips",$C25,$B25)*F$10,2))</f>
        <v/>
      </c>
      <c r="G25" s="19" t="str">
        <f>IF(OR(ISBLANK(G$10),NOT(ISNUMBER(IF($B$7="Tips",$C25,$B25)))),"",ROUND(IF($B$7="Tips",$C25,$B25)*G$10,2))</f>
        <v/>
      </c>
      <c r="H25" s="19" t="str">
        <f>IF(COUNT(D25:G25)=0,"",ROUND(SUM(D25:G25),2))</f>
        <v/>
      </c>
      <c r="I25" s="19" t="str">
        <f>IF(OR(H25="",ISBLANK(C25)),"",ROUND(C25-H25,2))</f>
        <v/>
      </c>
    </row>
    <row r="26">
      <c r="A26" s="11"/>
      <c r="B26" s="12"/>
      <c r="C26" s="12"/>
      <c r="D26" s="19" t="str">
        <f>IF(OR(ISBLANK(D$10),NOT(ISNUMBER(IF($B$7="Tips",$C26,$B26)))),"",ROUND(IF($B$7="Tips",$C26,$B26)*D$10,2))</f>
        <v/>
      </c>
      <c r="E26" s="19" t="str">
        <f>IF(OR(ISBLANK(E$10),NOT(ISNUMBER(IF($B$7="Tips",$C26,$B26)))),"",ROUND(IF($B$7="Tips",$C26,$B26)*E$10,2))</f>
        <v/>
      </c>
      <c r="F26" s="19" t="str">
        <f>IF(OR(ISBLANK(F$10),NOT(ISNUMBER(IF($B$7="Tips",$C26,$B26)))),"",ROUND(IF($B$7="Tips",$C26,$B26)*F$10,2))</f>
        <v/>
      </c>
      <c r="G26" s="19" t="str">
        <f>IF(OR(ISBLANK(G$10),NOT(ISNUMBER(IF($B$7="Tips",$C26,$B26)))),"",ROUND(IF($B$7="Tips",$C26,$B26)*G$10,2))</f>
        <v/>
      </c>
      <c r="H26" s="19" t="str">
        <f>IF(COUNT(D26:G26)=0,"",ROUND(SUM(D26:G26),2))</f>
        <v/>
      </c>
      <c r="I26" s="19" t="str">
        <f>IF(OR(H26="",ISBLANK(C26)),"",ROUND(C26-H26,2))</f>
        <v/>
      </c>
    </row>
    <row r="27">
      <c r="A27" s="11"/>
      <c r="B27" s="12"/>
      <c r="C27" s="12"/>
      <c r="D27" s="19" t="str">
        <f>IF(OR(ISBLANK(D$10),NOT(ISNUMBER(IF($B$7="Tips",$C27,$B27)))),"",ROUND(IF($B$7="Tips",$C27,$B27)*D$10,2))</f>
        <v/>
      </c>
      <c r="E27" s="19" t="str">
        <f>IF(OR(ISBLANK(E$10),NOT(ISNUMBER(IF($B$7="Tips",$C27,$B27)))),"",ROUND(IF($B$7="Tips",$C27,$B27)*E$10,2))</f>
        <v/>
      </c>
      <c r="F27" s="19" t="str">
        <f>IF(OR(ISBLANK(F$10),NOT(ISNUMBER(IF($B$7="Tips",$C27,$B27)))),"",ROUND(IF($B$7="Tips",$C27,$B27)*F$10,2))</f>
        <v/>
      </c>
      <c r="G27" s="19" t="str">
        <f>IF(OR(ISBLANK(G$10),NOT(ISNUMBER(IF($B$7="Tips",$C27,$B27)))),"",ROUND(IF($B$7="Tips",$C27,$B27)*G$10,2))</f>
        <v/>
      </c>
      <c r="H27" s="19" t="str">
        <f>IF(COUNT(D27:G27)=0,"",ROUND(SUM(D27:G27),2))</f>
        <v/>
      </c>
      <c r="I27" s="19" t="str">
        <f>IF(OR(H27="",ISBLANK(C27)),"",ROUND(C27-H27,2))</f>
        <v/>
      </c>
    </row>
    <row r="28">
      <c r="A28" s="11"/>
      <c r="B28" s="12"/>
      <c r="C28" s="12"/>
      <c r="D28" s="19" t="str">
        <f>IF(OR(ISBLANK(D$10),NOT(ISNUMBER(IF($B$7="Tips",$C28,$B28)))),"",ROUND(IF($B$7="Tips",$C28,$B28)*D$10,2))</f>
        <v/>
      </c>
      <c r="E28" s="19" t="str">
        <f>IF(OR(ISBLANK(E$10),NOT(ISNUMBER(IF($B$7="Tips",$C28,$B28)))),"",ROUND(IF($B$7="Tips",$C28,$B28)*E$10,2))</f>
        <v/>
      </c>
      <c r="F28" s="19" t="str">
        <f>IF(OR(ISBLANK(F$10),NOT(ISNUMBER(IF($B$7="Tips",$C28,$B28)))),"",ROUND(IF($B$7="Tips",$C28,$B28)*F$10,2))</f>
        <v/>
      </c>
      <c r="G28" s="19" t="str">
        <f>IF(OR(ISBLANK(G$10),NOT(ISNUMBER(IF($B$7="Tips",$C28,$B28)))),"",ROUND(IF($B$7="Tips",$C28,$B28)*G$10,2))</f>
        <v/>
      </c>
      <c r="H28" s="19" t="str">
        <f>IF(COUNT(D28:G28)=0,"",ROUND(SUM(D28:G28),2))</f>
        <v/>
      </c>
      <c r="I28" s="19" t="str">
        <f>IF(OR(H28="",ISBLANK(C28)),"",ROUND(C28-H28,2))</f>
        <v/>
      </c>
    </row>
    <row r="29">
      <c r="A29" s="11"/>
      <c r="B29" s="12"/>
      <c r="C29" s="12"/>
      <c r="D29" s="19" t="str">
        <f>IF(OR(ISBLANK(D$10),NOT(ISNUMBER(IF($B$7="Tips",$C29,$B29)))),"",ROUND(IF($B$7="Tips",$C29,$B29)*D$10,2))</f>
        <v/>
      </c>
      <c r="E29" s="19" t="str">
        <f>IF(OR(ISBLANK(E$10),NOT(ISNUMBER(IF($B$7="Tips",$C29,$B29)))),"",ROUND(IF($B$7="Tips",$C29,$B29)*E$10,2))</f>
        <v/>
      </c>
      <c r="F29" s="19" t="str">
        <f>IF(OR(ISBLANK(F$10),NOT(ISNUMBER(IF($B$7="Tips",$C29,$B29)))),"",ROUND(IF($B$7="Tips",$C29,$B29)*F$10,2))</f>
        <v/>
      </c>
      <c r="G29" s="19" t="str">
        <f>IF(OR(ISBLANK(G$10),NOT(ISNUMBER(IF($B$7="Tips",$C29,$B29)))),"",ROUND(IF($B$7="Tips",$C29,$B29)*G$10,2))</f>
        <v/>
      </c>
      <c r="H29" s="19" t="str">
        <f>IF(COUNT(D29:G29)=0,"",ROUND(SUM(D29:G29),2))</f>
        <v/>
      </c>
      <c r="I29" s="19" t="str">
        <f>IF(OR(H29="",ISBLANK(C29)),"",ROUND(C29-H29,2))</f>
        <v/>
      </c>
    </row>
    <row r="30">
      <c r="A30" s="11"/>
      <c r="B30" s="12"/>
      <c r="C30" s="12"/>
      <c r="D30" s="19" t="str">
        <f>IF(OR(ISBLANK(D$10),NOT(ISNUMBER(IF($B$7="Tips",$C30,$B30)))),"",ROUND(IF($B$7="Tips",$C30,$B30)*D$10,2))</f>
        <v/>
      </c>
      <c r="E30" s="19" t="str">
        <f>IF(OR(ISBLANK(E$10),NOT(ISNUMBER(IF($B$7="Tips",$C30,$B30)))),"",ROUND(IF($B$7="Tips",$C30,$B30)*E$10,2))</f>
        <v/>
      </c>
      <c r="F30" s="19" t="str">
        <f>IF(OR(ISBLANK(F$10),NOT(ISNUMBER(IF($B$7="Tips",$C30,$B30)))),"",ROUND(IF($B$7="Tips",$C30,$B30)*F$10,2))</f>
        <v/>
      </c>
      <c r="G30" s="19" t="str">
        <f>IF(OR(ISBLANK(G$10),NOT(ISNUMBER(IF($B$7="Tips",$C30,$B30)))),"",ROUND(IF($B$7="Tips",$C30,$B30)*G$10,2))</f>
        <v/>
      </c>
      <c r="H30" s="19" t="str">
        <f>IF(COUNT(D30:G30)=0,"",ROUND(SUM(D30:G30),2))</f>
        <v/>
      </c>
      <c r="I30" s="19" t="str">
        <f>IF(OR(H30="",ISBLANK(C30)),"",ROUND(C30-H30,2))</f>
        <v/>
      </c>
    </row>
    <row r="31">
      <c r="A31" s="27" t="s">
        <v>45</v>
      </c>
      <c r="B31" s="28" t="str">
        <f>IF(COUNT(B11:B30)=0,"",ROUND(SUM(B11:B30),2))</f>
        <v/>
      </c>
      <c r="C31" s="28" t="str">
        <f>IF(COUNT(C11:C30)=0,"",ROUND(SUM(C11:C30),2))</f>
        <v/>
      </c>
      <c r="D31" s="28" t="str">
        <f>IF(COUNT(D11:D30)=0,"",ROUND(SUM(D11:D30),2))</f>
        <v/>
      </c>
      <c r="E31" s="28" t="str">
        <f>IF(COUNT(E11:E30)=0,"",ROUND(SUM(E11:E30),2))</f>
        <v/>
      </c>
      <c r="F31" s="28" t="str">
        <f>IF(COUNT(F11:F30)=0,"",ROUND(SUM(F11:F30),2))</f>
        <v/>
      </c>
      <c r="G31" s="28" t="str">
        <f>IF(COUNT(G11:G30)=0,"",ROUND(SUM(G11:G30),2))</f>
        <v/>
      </c>
      <c r="H31" s="28" t="str">
        <f>IF(COUNT(H11:H30)=0,"",ROUND(SUM(H11:H30),2))</f>
        <v/>
      </c>
      <c r="I31" s="28" t="str">
        <f>IF(COUNT(I11:I30)=0,"",ROUND(SUM(I11:I30),2))</f>
        <v/>
      </c>
    </row>
    <row r="32">
      <c r="A32" s="5" t="s">
        <v>46</v>
      </c>
    </row>
    <row r="33">
      <c r="A33" s="5" t="s">
        <v>3</v>
      </c>
    </row>
    <row r="35">
      <c r="A35" s="2" t="s">
        <v>47</v>
      </c>
    </row>
    <row r="36">
      <c r="A36" s="10" t="s">
        <v>48</v>
      </c>
      <c r="B36" s="12"/>
      <c r="C36" s="5" t="s">
        <v>49</v>
      </c>
    </row>
    <row r="38" ht="32" customHeight="1">
      <c r="A38" s="8" t="s">
        <v>50</v>
      </c>
      <c r="B38" s="8" t="s">
        <v>51</v>
      </c>
      <c r="C38" s="8" t="s">
        <v>52</v>
      </c>
      <c r="D38" s="8" t="s">
        <v>53</v>
      </c>
      <c r="E38" s="8" t="s">
        <v>54</v>
      </c>
      <c r="F38" s="8" t="s">
        <v>55</v>
      </c>
      <c r="G38" s="8" t="s">
        <v>56</v>
      </c>
      <c r="H38" s="8" t="s">
        <v>57</v>
      </c>
    </row>
    <row r="39">
      <c r="A39" s="11"/>
      <c r="B39" s="11"/>
      <c r="C39" s="11"/>
      <c r="D39" s="17" t="str">
        <f>IF(ISNUMBER(B39),ROUND(ROUND(B39,2)*IF(ISNUMBER(C39),ROUND(C39,1),1),3),"")</f>
        <v/>
      </c>
      <c r="E39" s="25" t="str">
        <f>IF(OR(D39="",NOT($D$59&gt;0)),"",ROUND(D39/$D$59,3))</f>
        <v/>
      </c>
      <c r="F39" s="19" t="str">
        <f>IF(OR(D39="",NOT($D$59&gt;0),ISBLANK($B$36)),"",ROUND($B$36*D39/$D$59,2))</f>
        <v/>
      </c>
      <c r="G39" s="19" t="str">
        <f>IF(F39="","",ROUND(F39+IF(MATCH(MAX($D$39:$D$58),$D$39:$D$58,0)=1,$F$60,0),2))</f>
        <v/>
      </c>
      <c r="H39" s="19" t="str">
        <f>IF(OR(G39="",NOT(B39&gt;0)),"",ROUND(G39/B39,2))</f>
        <v/>
      </c>
    </row>
    <row r="40">
      <c r="A40" s="11"/>
      <c r="B40" s="11"/>
      <c r="C40" s="11"/>
      <c r="D40" s="17" t="str">
        <f>IF(ISNUMBER(B40),ROUND(ROUND(B40,2)*IF(ISNUMBER(C40),ROUND(C40,1),1),3),"")</f>
        <v/>
      </c>
      <c r="E40" s="25" t="str">
        <f>IF(OR(D40="",NOT($D$59&gt;0)),"",ROUND(D40/$D$59,3))</f>
        <v/>
      </c>
      <c r="F40" s="19" t="str">
        <f>IF(OR(D40="",NOT($D$59&gt;0),ISBLANK($B$36)),"",ROUND($B$36*D40/$D$59,2))</f>
        <v/>
      </c>
      <c r="G40" s="19" t="str">
        <f>IF(F40="","",ROUND(F40+IF(MATCH(MAX($D$39:$D$58),$D$39:$D$58,0)=2,$F$60,0),2))</f>
        <v/>
      </c>
      <c r="H40" s="19" t="str">
        <f>IF(OR(G40="",NOT(B40&gt;0)),"",ROUND(G40/B40,2))</f>
        <v/>
      </c>
    </row>
    <row r="41">
      <c r="A41" s="11"/>
      <c r="B41" s="11"/>
      <c r="C41" s="11"/>
      <c r="D41" s="17" t="str">
        <f>IF(ISNUMBER(B41),ROUND(ROUND(B41,2)*IF(ISNUMBER(C41),ROUND(C41,1),1),3),"")</f>
        <v/>
      </c>
      <c r="E41" s="25" t="str">
        <f>IF(OR(D41="",NOT($D$59&gt;0)),"",ROUND(D41/$D$59,3))</f>
        <v/>
      </c>
      <c r="F41" s="19" t="str">
        <f>IF(OR(D41="",NOT($D$59&gt;0),ISBLANK($B$36)),"",ROUND($B$36*D41/$D$59,2))</f>
        <v/>
      </c>
      <c r="G41" s="19" t="str">
        <f>IF(F41="","",ROUND(F41+IF(MATCH(MAX($D$39:$D$58),$D$39:$D$58,0)=3,$F$60,0),2))</f>
        <v/>
      </c>
      <c r="H41" s="19" t="str">
        <f>IF(OR(G41="",NOT(B41&gt;0)),"",ROUND(G41/B41,2))</f>
        <v/>
      </c>
    </row>
    <row r="42">
      <c r="A42" s="11"/>
      <c r="B42" s="11"/>
      <c r="C42" s="11"/>
      <c r="D42" s="17" t="str">
        <f>IF(ISNUMBER(B42),ROUND(ROUND(B42,2)*IF(ISNUMBER(C42),ROUND(C42,1),1),3),"")</f>
        <v/>
      </c>
      <c r="E42" s="25" t="str">
        <f>IF(OR(D42="",NOT($D$59&gt;0)),"",ROUND(D42/$D$59,3))</f>
        <v/>
      </c>
      <c r="F42" s="19" t="str">
        <f>IF(OR(D42="",NOT($D$59&gt;0),ISBLANK($B$36)),"",ROUND($B$36*D42/$D$59,2))</f>
        <v/>
      </c>
      <c r="G42" s="19" t="str">
        <f>IF(F42="","",ROUND(F42+IF(MATCH(MAX($D$39:$D$58),$D$39:$D$58,0)=4,$F$60,0),2))</f>
        <v/>
      </c>
      <c r="H42" s="19" t="str">
        <f>IF(OR(G42="",NOT(B42&gt;0)),"",ROUND(G42/B42,2))</f>
        <v/>
      </c>
    </row>
    <row r="43">
      <c r="A43" s="11"/>
      <c r="B43" s="11"/>
      <c r="C43" s="11"/>
      <c r="D43" s="17" t="str">
        <f>IF(ISNUMBER(B43),ROUND(ROUND(B43,2)*IF(ISNUMBER(C43),ROUND(C43,1),1),3),"")</f>
        <v/>
      </c>
      <c r="E43" s="25" t="str">
        <f>IF(OR(D43="",NOT($D$59&gt;0)),"",ROUND(D43/$D$59,3))</f>
        <v/>
      </c>
      <c r="F43" s="19" t="str">
        <f>IF(OR(D43="",NOT($D$59&gt;0),ISBLANK($B$36)),"",ROUND($B$36*D43/$D$59,2))</f>
        <v/>
      </c>
      <c r="G43" s="19" t="str">
        <f>IF(F43="","",ROUND(F43+IF(MATCH(MAX($D$39:$D$58),$D$39:$D$58,0)=5,$F$60,0),2))</f>
        <v/>
      </c>
      <c r="H43" s="19" t="str">
        <f>IF(OR(G43="",NOT(B43&gt;0)),"",ROUND(G43/B43,2))</f>
        <v/>
      </c>
    </row>
    <row r="44">
      <c r="A44" s="11"/>
      <c r="B44" s="11"/>
      <c r="C44" s="11"/>
      <c r="D44" s="17" t="str">
        <f>IF(ISNUMBER(B44),ROUND(ROUND(B44,2)*IF(ISNUMBER(C44),ROUND(C44,1),1),3),"")</f>
        <v/>
      </c>
      <c r="E44" s="25" t="str">
        <f>IF(OR(D44="",NOT($D$59&gt;0)),"",ROUND(D44/$D$59,3))</f>
        <v/>
      </c>
      <c r="F44" s="19" t="str">
        <f>IF(OR(D44="",NOT($D$59&gt;0),ISBLANK($B$36)),"",ROUND($B$36*D44/$D$59,2))</f>
        <v/>
      </c>
      <c r="G44" s="19" t="str">
        <f>IF(F44="","",ROUND(F44+IF(MATCH(MAX($D$39:$D$58),$D$39:$D$58,0)=6,$F$60,0),2))</f>
        <v/>
      </c>
      <c r="H44" s="19" t="str">
        <f>IF(OR(G44="",NOT(B44&gt;0)),"",ROUND(G44/B44,2))</f>
        <v/>
      </c>
    </row>
    <row r="45">
      <c r="A45" s="11"/>
      <c r="B45" s="11"/>
      <c r="C45" s="11"/>
      <c r="D45" s="17" t="str">
        <f>IF(ISNUMBER(B45),ROUND(ROUND(B45,2)*IF(ISNUMBER(C45),ROUND(C45,1),1),3),"")</f>
        <v/>
      </c>
      <c r="E45" s="25" t="str">
        <f>IF(OR(D45="",NOT($D$59&gt;0)),"",ROUND(D45/$D$59,3))</f>
        <v/>
      </c>
      <c r="F45" s="19" t="str">
        <f>IF(OR(D45="",NOT($D$59&gt;0),ISBLANK($B$36)),"",ROUND($B$36*D45/$D$59,2))</f>
        <v/>
      </c>
      <c r="G45" s="19" t="str">
        <f>IF(F45="","",ROUND(F45+IF(MATCH(MAX($D$39:$D$58),$D$39:$D$58,0)=7,$F$60,0),2))</f>
        <v/>
      </c>
      <c r="H45" s="19" t="str">
        <f>IF(OR(G45="",NOT(B45&gt;0)),"",ROUND(G45/B45,2))</f>
        <v/>
      </c>
    </row>
    <row r="46">
      <c r="A46" s="11"/>
      <c r="B46" s="11"/>
      <c r="C46" s="11"/>
      <c r="D46" s="17" t="str">
        <f>IF(ISNUMBER(B46),ROUND(ROUND(B46,2)*IF(ISNUMBER(C46),ROUND(C46,1),1),3),"")</f>
        <v/>
      </c>
      <c r="E46" s="25" t="str">
        <f>IF(OR(D46="",NOT($D$59&gt;0)),"",ROUND(D46/$D$59,3))</f>
        <v/>
      </c>
      <c r="F46" s="19" t="str">
        <f>IF(OR(D46="",NOT($D$59&gt;0),ISBLANK($B$36)),"",ROUND($B$36*D46/$D$59,2))</f>
        <v/>
      </c>
      <c r="G46" s="19" t="str">
        <f>IF(F46="","",ROUND(F46+IF(MATCH(MAX($D$39:$D$58),$D$39:$D$58,0)=8,$F$60,0),2))</f>
        <v/>
      </c>
      <c r="H46" s="19" t="str">
        <f>IF(OR(G46="",NOT(B46&gt;0)),"",ROUND(G46/B46,2))</f>
        <v/>
      </c>
    </row>
    <row r="47">
      <c r="A47" s="11"/>
      <c r="B47" s="11"/>
      <c r="C47" s="11"/>
      <c r="D47" s="17" t="str">
        <f>IF(ISNUMBER(B47),ROUND(ROUND(B47,2)*IF(ISNUMBER(C47),ROUND(C47,1),1),3),"")</f>
        <v/>
      </c>
      <c r="E47" s="25" t="str">
        <f>IF(OR(D47="",NOT($D$59&gt;0)),"",ROUND(D47/$D$59,3))</f>
        <v/>
      </c>
      <c r="F47" s="19" t="str">
        <f>IF(OR(D47="",NOT($D$59&gt;0),ISBLANK($B$36)),"",ROUND($B$36*D47/$D$59,2))</f>
        <v/>
      </c>
      <c r="G47" s="19" t="str">
        <f>IF(F47="","",ROUND(F47+IF(MATCH(MAX($D$39:$D$58),$D$39:$D$58,0)=9,$F$60,0),2))</f>
        <v/>
      </c>
      <c r="H47" s="19" t="str">
        <f>IF(OR(G47="",NOT(B47&gt;0)),"",ROUND(G47/B47,2))</f>
        <v/>
      </c>
    </row>
    <row r="48">
      <c r="A48" s="11"/>
      <c r="B48" s="11"/>
      <c r="C48" s="11"/>
      <c r="D48" s="17" t="str">
        <f>IF(ISNUMBER(B48),ROUND(ROUND(B48,2)*IF(ISNUMBER(C48),ROUND(C48,1),1),3),"")</f>
        <v/>
      </c>
      <c r="E48" s="25" t="str">
        <f>IF(OR(D48="",NOT($D$59&gt;0)),"",ROUND(D48/$D$59,3))</f>
        <v/>
      </c>
      <c r="F48" s="19" t="str">
        <f>IF(OR(D48="",NOT($D$59&gt;0),ISBLANK($B$36)),"",ROUND($B$36*D48/$D$59,2))</f>
        <v/>
      </c>
      <c r="G48" s="19" t="str">
        <f>IF(F48="","",ROUND(F48+IF(MATCH(MAX($D$39:$D$58),$D$39:$D$58,0)=10,$F$60,0),2))</f>
        <v/>
      </c>
      <c r="H48" s="19" t="str">
        <f>IF(OR(G48="",NOT(B48&gt;0)),"",ROUND(G48/B48,2))</f>
        <v/>
      </c>
    </row>
    <row r="49">
      <c r="A49" s="11"/>
      <c r="B49" s="11"/>
      <c r="C49" s="11"/>
      <c r="D49" s="17" t="str">
        <f>IF(ISNUMBER(B49),ROUND(ROUND(B49,2)*IF(ISNUMBER(C49),ROUND(C49,1),1),3),"")</f>
        <v/>
      </c>
      <c r="E49" s="25" t="str">
        <f>IF(OR(D49="",NOT($D$59&gt;0)),"",ROUND(D49/$D$59,3))</f>
        <v/>
      </c>
      <c r="F49" s="19" t="str">
        <f>IF(OR(D49="",NOT($D$59&gt;0),ISBLANK($B$36)),"",ROUND($B$36*D49/$D$59,2))</f>
        <v/>
      </c>
      <c r="G49" s="19" t="str">
        <f>IF(F49="","",ROUND(F49+IF(MATCH(MAX($D$39:$D$58),$D$39:$D$58,0)=11,$F$60,0),2))</f>
        <v/>
      </c>
      <c r="H49" s="19" t="str">
        <f>IF(OR(G49="",NOT(B49&gt;0)),"",ROUND(G49/B49,2))</f>
        <v/>
      </c>
    </row>
    <row r="50">
      <c r="A50" s="11"/>
      <c r="B50" s="11"/>
      <c r="C50" s="11"/>
      <c r="D50" s="17" t="str">
        <f>IF(ISNUMBER(B50),ROUND(ROUND(B50,2)*IF(ISNUMBER(C50),ROUND(C50,1),1),3),"")</f>
        <v/>
      </c>
      <c r="E50" s="25" t="str">
        <f>IF(OR(D50="",NOT($D$59&gt;0)),"",ROUND(D50/$D$59,3))</f>
        <v/>
      </c>
      <c r="F50" s="19" t="str">
        <f>IF(OR(D50="",NOT($D$59&gt;0),ISBLANK($B$36)),"",ROUND($B$36*D50/$D$59,2))</f>
        <v/>
      </c>
      <c r="G50" s="19" t="str">
        <f>IF(F50="","",ROUND(F50+IF(MATCH(MAX($D$39:$D$58),$D$39:$D$58,0)=12,$F$60,0),2))</f>
        <v/>
      </c>
      <c r="H50" s="19" t="str">
        <f>IF(OR(G50="",NOT(B50&gt;0)),"",ROUND(G50/B50,2))</f>
        <v/>
      </c>
    </row>
    <row r="51">
      <c r="A51" s="11"/>
      <c r="B51" s="11"/>
      <c r="C51" s="11"/>
      <c r="D51" s="17" t="str">
        <f>IF(ISNUMBER(B51),ROUND(ROUND(B51,2)*IF(ISNUMBER(C51),ROUND(C51,1),1),3),"")</f>
        <v/>
      </c>
      <c r="E51" s="25" t="str">
        <f>IF(OR(D51="",NOT($D$59&gt;0)),"",ROUND(D51/$D$59,3))</f>
        <v/>
      </c>
      <c r="F51" s="19" t="str">
        <f>IF(OR(D51="",NOT($D$59&gt;0),ISBLANK($B$36)),"",ROUND($B$36*D51/$D$59,2))</f>
        <v/>
      </c>
      <c r="G51" s="19" t="str">
        <f>IF(F51="","",ROUND(F51+IF(MATCH(MAX($D$39:$D$58),$D$39:$D$58,0)=13,$F$60,0),2))</f>
        <v/>
      </c>
      <c r="H51" s="19" t="str">
        <f>IF(OR(G51="",NOT(B51&gt;0)),"",ROUND(G51/B51,2))</f>
        <v/>
      </c>
    </row>
    <row r="52">
      <c r="A52" s="11"/>
      <c r="B52" s="11"/>
      <c r="C52" s="11"/>
      <c r="D52" s="17" t="str">
        <f>IF(ISNUMBER(B52),ROUND(ROUND(B52,2)*IF(ISNUMBER(C52),ROUND(C52,1),1),3),"")</f>
        <v/>
      </c>
      <c r="E52" s="25" t="str">
        <f>IF(OR(D52="",NOT($D$59&gt;0)),"",ROUND(D52/$D$59,3))</f>
        <v/>
      </c>
      <c r="F52" s="19" t="str">
        <f>IF(OR(D52="",NOT($D$59&gt;0),ISBLANK($B$36)),"",ROUND($B$36*D52/$D$59,2))</f>
        <v/>
      </c>
      <c r="G52" s="19" t="str">
        <f>IF(F52="","",ROUND(F52+IF(MATCH(MAX($D$39:$D$58),$D$39:$D$58,0)=14,$F$60,0),2))</f>
        <v/>
      </c>
      <c r="H52" s="19" t="str">
        <f>IF(OR(G52="",NOT(B52&gt;0)),"",ROUND(G52/B52,2))</f>
        <v/>
      </c>
    </row>
    <row r="53">
      <c r="A53" s="11"/>
      <c r="B53" s="11"/>
      <c r="C53" s="11"/>
      <c r="D53" s="17" t="str">
        <f>IF(ISNUMBER(B53),ROUND(ROUND(B53,2)*IF(ISNUMBER(C53),ROUND(C53,1),1),3),"")</f>
        <v/>
      </c>
      <c r="E53" s="25" t="str">
        <f>IF(OR(D53="",NOT($D$59&gt;0)),"",ROUND(D53/$D$59,3))</f>
        <v/>
      </c>
      <c r="F53" s="19" t="str">
        <f>IF(OR(D53="",NOT($D$59&gt;0),ISBLANK($B$36)),"",ROUND($B$36*D53/$D$59,2))</f>
        <v/>
      </c>
      <c r="G53" s="19" t="str">
        <f>IF(F53="","",ROUND(F53+IF(MATCH(MAX($D$39:$D$58),$D$39:$D$58,0)=15,$F$60,0),2))</f>
        <v/>
      </c>
      <c r="H53" s="19" t="str">
        <f>IF(OR(G53="",NOT(B53&gt;0)),"",ROUND(G53/B53,2))</f>
        <v/>
      </c>
    </row>
    <row r="54">
      <c r="A54" s="11"/>
      <c r="B54" s="11"/>
      <c r="C54" s="11"/>
      <c r="D54" s="17" t="str">
        <f>IF(ISNUMBER(B54),ROUND(ROUND(B54,2)*IF(ISNUMBER(C54),ROUND(C54,1),1),3),"")</f>
        <v/>
      </c>
      <c r="E54" s="25" t="str">
        <f>IF(OR(D54="",NOT($D$59&gt;0)),"",ROUND(D54/$D$59,3))</f>
        <v/>
      </c>
      <c r="F54" s="19" t="str">
        <f>IF(OR(D54="",NOT($D$59&gt;0),ISBLANK($B$36)),"",ROUND($B$36*D54/$D$59,2))</f>
        <v/>
      </c>
      <c r="G54" s="19" t="str">
        <f>IF(F54="","",ROUND(F54+IF(MATCH(MAX($D$39:$D$58),$D$39:$D$58,0)=16,$F$60,0),2))</f>
        <v/>
      </c>
      <c r="H54" s="19" t="str">
        <f>IF(OR(G54="",NOT(B54&gt;0)),"",ROUND(G54/B54,2))</f>
        <v/>
      </c>
    </row>
    <row r="55">
      <c r="A55" s="11"/>
      <c r="B55" s="11"/>
      <c r="C55" s="11"/>
      <c r="D55" s="17" t="str">
        <f>IF(ISNUMBER(B55),ROUND(ROUND(B55,2)*IF(ISNUMBER(C55),ROUND(C55,1),1),3),"")</f>
        <v/>
      </c>
      <c r="E55" s="25" t="str">
        <f>IF(OR(D55="",NOT($D$59&gt;0)),"",ROUND(D55/$D$59,3))</f>
        <v/>
      </c>
      <c r="F55" s="19" t="str">
        <f>IF(OR(D55="",NOT($D$59&gt;0),ISBLANK($B$36)),"",ROUND($B$36*D55/$D$59,2))</f>
        <v/>
      </c>
      <c r="G55" s="19" t="str">
        <f>IF(F55="","",ROUND(F55+IF(MATCH(MAX($D$39:$D$58),$D$39:$D$58,0)=17,$F$60,0),2))</f>
        <v/>
      </c>
      <c r="H55" s="19" t="str">
        <f>IF(OR(G55="",NOT(B55&gt;0)),"",ROUND(G55/B55,2))</f>
        <v/>
      </c>
    </row>
    <row r="56">
      <c r="A56" s="11"/>
      <c r="B56" s="11"/>
      <c r="C56" s="11"/>
      <c r="D56" s="17" t="str">
        <f>IF(ISNUMBER(B56),ROUND(ROUND(B56,2)*IF(ISNUMBER(C56),ROUND(C56,1),1),3),"")</f>
        <v/>
      </c>
      <c r="E56" s="25" t="str">
        <f>IF(OR(D56="",NOT($D$59&gt;0)),"",ROUND(D56/$D$59,3))</f>
        <v/>
      </c>
      <c r="F56" s="19" t="str">
        <f>IF(OR(D56="",NOT($D$59&gt;0),ISBLANK($B$36)),"",ROUND($B$36*D56/$D$59,2))</f>
        <v/>
      </c>
      <c r="G56" s="19" t="str">
        <f>IF(F56="","",ROUND(F56+IF(MATCH(MAX($D$39:$D$58),$D$39:$D$58,0)=18,$F$60,0),2))</f>
        <v/>
      </c>
      <c r="H56" s="19" t="str">
        <f>IF(OR(G56="",NOT(B56&gt;0)),"",ROUND(G56/B56,2))</f>
        <v/>
      </c>
    </row>
    <row r="57">
      <c r="A57" s="11"/>
      <c r="B57" s="11"/>
      <c r="C57" s="11"/>
      <c r="D57" s="17" t="str">
        <f>IF(ISNUMBER(B57),ROUND(ROUND(B57,2)*IF(ISNUMBER(C57),ROUND(C57,1),1),3),"")</f>
        <v/>
      </c>
      <c r="E57" s="25" t="str">
        <f>IF(OR(D57="",NOT($D$59&gt;0)),"",ROUND(D57/$D$59,3))</f>
        <v/>
      </c>
      <c r="F57" s="19" t="str">
        <f>IF(OR(D57="",NOT($D$59&gt;0),ISBLANK($B$36)),"",ROUND($B$36*D57/$D$59,2))</f>
        <v/>
      </c>
      <c r="G57" s="19" t="str">
        <f>IF(F57="","",ROUND(F57+IF(MATCH(MAX($D$39:$D$58),$D$39:$D$58,0)=19,$F$60,0),2))</f>
        <v/>
      </c>
      <c r="H57" s="19" t="str">
        <f>IF(OR(G57="",NOT(B57&gt;0)),"",ROUND(G57/B57,2))</f>
        <v/>
      </c>
    </row>
    <row r="58">
      <c r="A58" s="11"/>
      <c r="B58" s="11"/>
      <c r="C58" s="11"/>
      <c r="D58" s="17" t="str">
        <f>IF(ISNUMBER(B58),ROUND(ROUND(B58,2)*IF(ISNUMBER(C58),ROUND(C58,1),1),3),"")</f>
        <v/>
      </c>
      <c r="E58" s="25" t="str">
        <f>IF(OR(D58="",NOT($D$59&gt;0)),"",ROUND(D58/$D$59,3))</f>
        <v/>
      </c>
      <c r="F58" s="19" t="str">
        <f>IF(OR(D58="",NOT($D$59&gt;0),ISBLANK($B$36)),"",ROUND($B$36*D58/$D$59,2))</f>
        <v/>
      </c>
      <c r="G58" s="19" t="str">
        <f>IF(F58="","",ROUND(F58+IF(MATCH(MAX($D$39:$D$58),$D$39:$D$58,0)=20,$F$60,0),2))</f>
        <v/>
      </c>
      <c r="H58" s="19" t="str">
        <f>IF(OR(G58="",NOT(B58&gt;0)),"",ROUND(G58/B58,2))</f>
        <v/>
      </c>
    </row>
    <row r="59">
      <c r="A59" s="27" t="s">
        <v>58</v>
      </c>
      <c r="B59" s="27" t="str">
        <f>IF(COUNT(B39:B58)=0,"",ROUND(SUM(B39:B58),2))</f>
        <v/>
      </c>
      <c r="C59" s="27"/>
      <c r="D59" s="27" t="str">
        <f>IF(COUNT(D39:D58)=0,"",ROUND(SUM(D39:D58),3))</f>
        <v/>
      </c>
      <c r="E59" s="27"/>
      <c r="F59" s="28" t="str">
        <f>IF(COUNT(F39:F58)=0,"",ROUND(SUM(F39:F58),2))</f>
        <v/>
      </c>
      <c r="G59" s="28" t="str">
        <f>IF(COUNT(G39:G58)=0,"",ROUND(SUM(G39:G58),2))</f>
        <v/>
      </c>
      <c r="H59" s="27"/>
    </row>
    <row r="60">
      <c r="A60" s="10" t="s">
        <v>59</v>
      </c>
      <c r="F60" s="19" t="str">
        <f>IF(OR(COUNT(F39:F58)=0,ISBLANK($B$36)),"",ROUND($B$36-SUM(F39:F58),2))</f>
        <v/>
      </c>
    </row>
    <row r="61">
      <c r="A61" s="5" t="s">
        <v>60</v>
      </c>
    </row>
    <row r="63">
      <c r="A63" s="6" t="s">
        <v>31</v>
      </c>
    </row>
  </sheetData>
  <conditionalFormatting sqref="I11:I31">
    <cfRule type="cellIs" dxfId="0" priority="1" operator="lessThan">
      <formula>0</formula>
    </cfRule>
  </conditionalFormatting>
  <dataValidations count="6">
    <dataValidation type="list" allowBlank="1" showInputMessage="1" showErrorMessage="1" errorTitle="Not on the list" error="Pick Net sales or Tips." sqref="B7">
      <formula1>"Net sales,Tips"</formula1>
    </dataValidation>
    <dataValidation type="decimal" operator="between" allowBlank="1" showErrorMessage="1" errorTitle="Check this number" error="Type a percentage from 0% to 100%, with the % sign: 2%." sqref="D10:G10">
      <formula1>0</formula1>
      <formula2>1</formula2>
    </dataValidation>
    <dataValidation type="decimal" operator="greaterThanOrEqual" allowBlank="1" showErrorMessage="1" errorTitle="Check this number" error="An amount is 0 or more." sqref="B11:C30">
      <formula1>0</formula1>
    </dataValidation>
    <dataValidation type="decimal" operator="greaterThanOrEqual" allowBlank="1" showErrorMessage="1" errorTitle="Check this number" error="Hours are 0 or more." sqref="B39:B58">
      <formula1>0</formula1>
    </dataValidation>
    <dataValidation type="decimal" operator="greaterThan" allowBlank="1" showErrorMessage="1" errorTitle="Check this number" error="Points are more than 0. Leave them blank to count 1." sqref="C39:C58">
      <formula1>0</formula1>
    </dataValidation>
    <dataValidation type="decimal" operator="greaterThanOrEqual" allowBlank="1" showErrorMessage="1" errorTitle="Check this number" error="An amount is 0 or more." sqref="B36">
      <formula1>0</formula1>
    </dataValidation>
  </dataValidations>
  <pageMargins left="0.5" right="0.5" top="0.6" bottom="0.75" header="0.3" footer="0.3"/>
  <pageSetup orientation="landscape" fitToWidth="1" fitToHeight="0"/>
  <headerFooter>
    <oddFooter>&amp;LRestaurantDoctorAI free template, restaurantdoctorai.com/templates&amp;RPage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CA3AF"/>
    <pageSetUpPr fitToPage="1"/>
  </sheetPr>
  <dimension ref="A1:I63"/>
  <sheetViews>
    <sheetView workbookViewId="0"/>
  </sheetViews>
  <sheetFormatPr defaultRowHeight="15"/>
  <cols>
    <col min="1" max="1" width="30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4" customWidth="1"/>
    <col min="9" max="9" width="14" customWidth="1"/>
  </cols>
  <sheetData>
    <row r="1">
      <c r="A1" s="1" t="s">
        <v>0</v>
      </c>
    </row>
    <row r="2">
      <c r="A2" s="5" t="s">
        <v>32</v>
      </c>
    </row>
    <row r="3">
      <c r="A3" s="7" t="s">
        <v>61</v>
      </c>
      <c r="B3" s="7"/>
      <c r="C3" s="7"/>
      <c r="D3" s="7"/>
      <c r="E3" s="7"/>
      <c r="F3" s="7"/>
      <c r="G3" s="7"/>
      <c r="H3" s="7"/>
      <c r="I3" s="7"/>
    </row>
    <row r="4">
      <c r="A4" s="10" t="s">
        <v>33</v>
      </c>
      <c r="B4" s="11"/>
      <c r="D4" s="10" t="s">
        <v>34</v>
      </c>
      <c r="E4" s="11"/>
    </row>
    <row r="6">
      <c r="A6" s="2" t="s">
        <v>35</v>
      </c>
    </row>
    <row r="7">
      <c r="A7" s="10" t="s">
        <v>36</v>
      </c>
      <c r="B7" s="11" t="s">
        <v>37</v>
      </c>
      <c r="C7" s="5" t="s">
        <v>38</v>
      </c>
    </row>
    <row r="8">
      <c r="D8" s="5" t="s">
        <v>39</v>
      </c>
    </row>
    <row r="9">
      <c r="A9" s="8" t="s">
        <v>40</v>
      </c>
      <c r="B9" s="8" t="s">
        <v>37</v>
      </c>
      <c r="C9" s="8" t="s">
        <v>41</v>
      </c>
      <c r="D9" s="11" t="s">
        <v>62</v>
      </c>
      <c r="E9" s="11" t="s">
        <v>63</v>
      </c>
      <c r="F9" s="11" t="s">
        <v>64</v>
      </c>
      <c r="G9" s="11"/>
      <c r="H9" s="8" t="s">
        <v>42</v>
      </c>
      <c r="I9" s="8" t="s">
        <v>43</v>
      </c>
    </row>
    <row r="10">
      <c r="A10" s="10" t="s">
        <v>44</v>
      </c>
      <c r="B10" s="17"/>
      <c r="C10" s="17"/>
      <c r="D10" s="31">
        <v>0.02</v>
      </c>
      <c r="E10" s="31">
        <v>0.015</v>
      </c>
      <c r="F10" s="31">
        <v>0.01</v>
      </c>
      <c r="G10" s="31"/>
      <c r="H10" s="25">
        <f>IF(COUNT(D10:G10)=0,"",ROUND(SUM(D10:G10),4))</f>
        <v>0.045</v>
      </c>
      <c r="I10" s="17"/>
    </row>
    <row r="11">
      <c r="A11" s="11" t="s">
        <v>65</v>
      </c>
      <c r="B11" s="12">
        <v>1250</v>
      </c>
      <c r="C11" s="12">
        <v>210</v>
      </c>
      <c r="D11" s="19">
        <f>IF(OR(ISBLANK(D$10),NOT(ISNUMBER(IF($B$7="Tips",$C11,$B11)))),"",ROUND(IF($B$7="Tips",$C11,$B11)*D$10,2))</f>
        <v>25</v>
      </c>
      <c r="E11" s="19">
        <f>IF(OR(ISBLANK(E$10),NOT(ISNUMBER(IF($B$7="Tips",$C11,$B11)))),"",ROUND(IF($B$7="Tips",$C11,$B11)*E$10,2))</f>
        <v>18.75</v>
      </c>
      <c r="F11" s="19">
        <f>IF(OR(ISBLANK(F$10),NOT(ISNUMBER(IF($B$7="Tips",$C11,$B11)))),"",ROUND(IF($B$7="Tips",$C11,$B11)*F$10,2))</f>
        <v>12.5</v>
      </c>
      <c r="G11" s="19" t="str">
        <f>IF(OR(ISBLANK(G$10),NOT(ISNUMBER(IF($B$7="Tips",$C11,$B11)))),"",ROUND(IF($B$7="Tips",$C11,$B11)*G$10,2))</f>
        <v/>
      </c>
      <c r="H11" s="19">
        <f>IF(COUNT(D11:G11)=0,"",ROUND(SUM(D11:G11),2))</f>
        <v>56.25</v>
      </c>
      <c r="I11" s="19">
        <f>IF(OR(H11="",ISBLANK(C11)),"",ROUND(C11-H11,2))</f>
        <v>153.75</v>
      </c>
    </row>
    <row r="12">
      <c r="A12" s="11"/>
      <c r="B12" s="12"/>
      <c r="C12" s="12"/>
      <c r="D12" s="19" t="str">
        <f>IF(OR(ISBLANK(D$10),NOT(ISNUMBER(IF($B$7="Tips",$C12,$B12)))),"",ROUND(IF($B$7="Tips",$C12,$B12)*D$10,2))</f>
        <v/>
      </c>
      <c r="E12" s="19" t="str">
        <f>IF(OR(ISBLANK(E$10),NOT(ISNUMBER(IF($B$7="Tips",$C12,$B12)))),"",ROUND(IF($B$7="Tips",$C12,$B12)*E$10,2))</f>
        <v/>
      </c>
      <c r="F12" s="19" t="str">
        <f>IF(OR(ISBLANK(F$10),NOT(ISNUMBER(IF($B$7="Tips",$C12,$B12)))),"",ROUND(IF($B$7="Tips",$C12,$B12)*F$10,2))</f>
        <v/>
      </c>
      <c r="G12" s="19" t="str">
        <f>IF(OR(ISBLANK(G$10),NOT(ISNUMBER(IF($B$7="Tips",$C12,$B12)))),"",ROUND(IF($B$7="Tips",$C12,$B12)*G$10,2))</f>
        <v/>
      </c>
      <c r="H12" s="19" t="str">
        <f>IF(COUNT(D12:G12)=0,"",ROUND(SUM(D12:G12),2))</f>
        <v/>
      </c>
      <c r="I12" s="19" t="str">
        <f>IF(OR(H12="",ISBLANK(C12)),"",ROUND(C12-H12,2))</f>
        <v/>
      </c>
    </row>
    <row r="13">
      <c r="A13" s="11"/>
      <c r="B13" s="12"/>
      <c r="C13" s="12"/>
      <c r="D13" s="19" t="str">
        <f>IF(OR(ISBLANK(D$10),NOT(ISNUMBER(IF($B$7="Tips",$C13,$B13)))),"",ROUND(IF($B$7="Tips",$C13,$B13)*D$10,2))</f>
        <v/>
      </c>
      <c r="E13" s="19" t="str">
        <f>IF(OR(ISBLANK(E$10),NOT(ISNUMBER(IF($B$7="Tips",$C13,$B13)))),"",ROUND(IF($B$7="Tips",$C13,$B13)*E$10,2))</f>
        <v/>
      </c>
      <c r="F13" s="19" t="str">
        <f>IF(OR(ISBLANK(F$10),NOT(ISNUMBER(IF($B$7="Tips",$C13,$B13)))),"",ROUND(IF($B$7="Tips",$C13,$B13)*F$10,2))</f>
        <v/>
      </c>
      <c r="G13" s="19" t="str">
        <f>IF(OR(ISBLANK(G$10),NOT(ISNUMBER(IF($B$7="Tips",$C13,$B13)))),"",ROUND(IF($B$7="Tips",$C13,$B13)*G$10,2))</f>
        <v/>
      </c>
      <c r="H13" s="19" t="str">
        <f>IF(COUNT(D13:G13)=0,"",ROUND(SUM(D13:G13),2))</f>
        <v/>
      </c>
      <c r="I13" s="19" t="str">
        <f>IF(OR(H13="",ISBLANK(C13)),"",ROUND(C13-H13,2))</f>
        <v/>
      </c>
    </row>
    <row r="14">
      <c r="A14" s="11"/>
      <c r="B14" s="12"/>
      <c r="C14" s="12"/>
      <c r="D14" s="19" t="str">
        <f>IF(OR(ISBLANK(D$10),NOT(ISNUMBER(IF($B$7="Tips",$C14,$B14)))),"",ROUND(IF($B$7="Tips",$C14,$B14)*D$10,2))</f>
        <v/>
      </c>
      <c r="E14" s="19" t="str">
        <f>IF(OR(ISBLANK(E$10),NOT(ISNUMBER(IF($B$7="Tips",$C14,$B14)))),"",ROUND(IF($B$7="Tips",$C14,$B14)*E$10,2))</f>
        <v/>
      </c>
      <c r="F14" s="19" t="str">
        <f>IF(OR(ISBLANK(F$10),NOT(ISNUMBER(IF($B$7="Tips",$C14,$B14)))),"",ROUND(IF($B$7="Tips",$C14,$B14)*F$10,2))</f>
        <v/>
      </c>
      <c r="G14" s="19" t="str">
        <f>IF(OR(ISBLANK(G$10),NOT(ISNUMBER(IF($B$7="Tips",$C14,$B14)))),"",ROUND(IF($B$7="Tips",$C14,$B14)*G$10,2))</f>
        <v/>
      </c>
      <c r="H14" s="19" t="str">
        <f>IF(COUNT(D14:G14)=0,"",ROUND(SUM(D14:G14),2))</f>
        <v/>
      </c>
      <c r="I14" s="19" t="str">
        <f>IF(OR(H14="",ISBLANK(C14)),"",ROUND(C14-H14,2))</f>
        <v/>
      </c>
    </row>
    <row r="15">
      <c r="A15" s="11"/>
      <c r="B15" s="12"/>
      <c r="C15" s="12"/>
      <c r="D15" s="19" t="str">
        <f>IF(OR(ISBLANK(D$10),NOT(ISNUMBER(IF($B$7="Tips",$C15,$B15)))),"",ROUND(IF($B$7="Tips",$C15,$B15)*D$10,2))</f>
        <v/>
      </c>
      <c r="E15" s="19" t="str">
        <f>IF(OR(ISBLANK(E$10),NOT(ISNUMBER(IF($B$7="Tips",$C15,$B15)))),"",ROUND(IF($B$7="Tips",$C15,$B15)*E$10,2))</f>
        <v/>
      </c>
      <c r="F15" s="19" t="str">
        <f>IF(OR(ISBLANK(F$10),NOT(ISNUMBER(IF($B$7="Tips",$C15,$B15)))),"",ROUND(IF($B$7="Tips",$C15,$B15)*F$10,2))</f>
        <v/>
      </c>
      <c r="G15" s="19" t="str">
        <f>IF(OR(ISBLANK(G$10),NOT(ISNUMBER(IF($B$7="Tips",$C15,$B15)))),"",ROUND(IF($B$7="Tips",$C15,$B15)*G$10,2))</f>
        <v/>
      </c>
      <c r="H15" s="19" t="str">
        <f>IF(COUNT(D15:G15)=0,"",ROUND(SUM(D15:G15),2))</f>
        <v/>
      </c>
      <c r="I15" s="19" t="str">
        <f>IF(OR(H15="",ISBLANK(C15)),"",ROUND(C15-H15,2))</f>
        <v/>
      </c>
    </row>
    <row r="16">
      <c r="A16" s="11"/>
      <c r="B16" s="12"/>
      <c r="C16" s="12"/>
      <c r="D16" s="19" t="str">
        <f>IF(OR(ISBLANK(D$10),NOT(ISNUMBER(IF($B$7="Tips",$C16,$B16)))),"",ROUND(IF($B$7="Tips",$C16,$B16)*D$10,2))</f>
        <v/>
      </c>
      <c r="E16" s="19" t="str">
        <f>IF(OR(ISBLANK(E$10),NOT(ISNUMBER(IF($B$7="Tips",$C16,$B16)))),"",ROUND(IF($B$7="Tips",$C16,$B16)*E$10,2))</f>
        <v/>
      </c>
      <c r="F16" s="19" t="str">
        <f>IF(OR(ISBLANK(F$10),NOT(ISNUMBER(IF($B$7="Tips",$C16,$B16)))),"",ROUND(IF($B$7="Tips",$C16,$B16)*F$10,2))</f>
        <v/>
      </c>
      <c r="G16" s="19" t="str">
        <f>IF(OR(ISBLANK(G$10),NOT(ISNUMBER(IF($B$7="Tips",$C16,$B16)))),"",ROUND(IF($B$7="Tips",$C16,$B16)*G$10,2))</f>
        <v/>
      </c>
      <c r="H16" s="19" t="str">
        <f>IF(COUNT(D16:G16)=0,"",ROUND(SUM(D16:G16),2))</f>
        <v/>
      </c>
      <c r="I16" s="19" t="str">
        <f>IF(OR(H16="",ISBLANK(C16)),"",ROUND(C16-H16,2))</f>
        <v/>
      </c>
    </row>
    <row r="17">
      <c r="A17" s="11"/>
      <c r="B17" s="12"/>
      <c r="C17" s="12"/>
      <c r="D17" s="19" t="str">
        <f>IF(OR(ISBLANK(D$10),NOT(ISNUMBER(IF($B$7="Tips",$C17,$B17)))),"",ROUND(IF($B$7="Tips",$C17,$B17)*D$10,2))</f>
        <v/>
      </c>
      <c r="E17" s="19" t="str">
        <f>IF(OR(ISBLANK(E$10),NOT(ISNUMBER(IF($B$7="Tips",$C17,$B17)))),"",ROUND(IF($B$7="Tips",$C17,$B17)*E$10,2))</f>
        <v/>
      </c>
      <c r="F17" s="19" t="str">
        <f>IF(OR(ISBLANK(F$10),NOT(ISNUMBER(IF($B$7="Tips",$C17,$B17)))),"",ROUND(IF($B$7="Tips",$C17,$B17)*F$10,2))</f>
        <v/>
      </c>
      <c r="G17" s="19" t="str">
        <f>IF(OR(ISBLANK(G$10),NOT(ISNUMBER(IF($B$7="Tips",$C17,$B17)))),"",ROUND(IF($B$7="Tips",$C17,$B17)*G$10,2))</f>
        <v/>
      </c>
      <c r="H17" s="19" t="str">
        <f>IF(COUNT(D17:G17)=0,"",ROUND(SUM(D17:G17),2))</f>
        <v/>
      </c>
      <c r="I17" s="19" t="str">
        <f>IF(OR(H17="",ISBLANK(C17)),"",ROUND(C17-H17,2))</f>
        <v/>
      </c>
    </row>
    <row r="18">
      <c r="A18" s="11"/>
      <c r="B18" s="12"/>
      <c r="C18" s="12"/>
      <c r="D18" s="19" t="str">
        <f>IF(OR(ISBLANK(D$10),NOT(ISNUMBER(IF($B$7="Tips",$C18,$B18)))),"",ROUND(IF($B$7="Tips",$C18,$B18)*D$10,2))</f>
        <v/>
      </c>
      <c r="E18" s="19" t="str">
        <f>IF(OR(ISBLANK(E$10),NOT(ISNUMBER(IF($B$7="Tips",$C18,$B18)))),"",ROUND(IF($B$7="Tips",$C18,$B18)*E$10,2))</f>
        <v/>
      </c>
      <c r="F18" s="19" t="str">
        <f>IF(OR(ISBLANK(F$10),NOT(ISNUMBER(IF($B$7="Tips",$C18,$B18)))),"",ROUND(IF($B$7="Tips",$C18,$B18)*F$10,2))</f>
        <v/>
      </c>
      <c r="G18" s="19" t="str">
        <f>IF(OR(ISBLANK(G$10),NOT(ISNUMBER(IF($B$7="Tips",$C18,$B18)))),"",ROUND(IF($B$7="Tips",$C18,$B18)*G$10,2))</f>
        <v/>
      </c>
      <c r="H18" s="19" t="str">
        <f>IF(COUNT(D18:G18)=0,"",ROUND(SUM(D18:G18),2))</f>
        <v/>
      </c>
      <c r="I18" s="19" t="str">
        <f>IF(OR(H18="",ISBLANK(C18)),"",ROUND(C18-H18,2))</f>
        <v/>
      </c>
    </row>
    <row r="19">
      <c r="A19" s="11"/>
      <c r="B19" s="12"/>
      <c r="C19" s="12"/>
      <c r="D19" s="19" t="str">
        <f>IF(OR(ISBLANK(D$10),NOT(ISNUMBER(IF($B$7="Tips",$C19,$B19)))),"",ROUND(IF($B$7="Tips",$C19,$B19)*D$10,2))</f>
        <v/>
      </c>
      <c r="E19" s="19" t="str">
        <f>IF(OR(ISBLANK(E$10),NOT(ISNUMBER(IF($B$7="Tips",$C19,$B19)))),"",ROUND(IF($B$7="Tips",$C19,$B19)*E$10,2))</f>
        <v/>
      </c>
      <c r="F19" s="19" t="str">
        <f>IF(OR(ISBLANK(F$10),NOT(ISNUMBER(IF($B$7="Tips",$C19,$B19)))),"",ROUND(IF($B$7="Tips",$C19,$B19)*F$10,2))</f>
        <v/>
      </c>
      <c r="G19" s="19" t="str">
        <f>IF(OR(ISBLANK(G$10),NOT(ISNUMBER(IF($B$7="Tips",$C19,$B19)))),"",ROUND(IF($B$7="Tips",$C19,$B19)*G$10,2))</f>
        <v/>
      </c>
      <c r="H19" s="19" t="str">
        <f>IF(COUNT(D19:G19)=0,"",ROUND(SUM(D19:G19),2))</f>
        <v/>
      </c>
      <c r="I19" s="19" t="str">
        <f>IF(OR(H19="",ISBLANK(C19)),"",ROUND(C19-H19,2))</f>
        <v/>
      </c>
    </row>
    <row r="20">
      <c r="A20" s="11"/>
      <c r="B20" s="12"/>
      <c r="C20" s="12"/>
      <c r="D20" s="19" t="str">
        <f>IF(OR(ISBLANK(D$10),NOT(ISNUMBER(IF($B$7="Tips",$C20,$B20)))),"",ROUND(IF($B$7="Tips",$C20,$B20)*D$10,2))</f>
        <v/>
      </c>
      <c r="E20" s="19" t="str">
        <f>IF(OR(ISBLANK(E$10),NOT(ISNUMBER(IF($B$7="Tips",$C20,$B20)))),"",ROUND(IF($B$7="Tips",$C20,$B20)*E$10,2))</f>
        <v/>
      </c>
      <c r="F20" s="19" t="str">
        <f>IF(OR(ISBLANK(F$10),NOT(ISNUMBER(IF($B$7="Tips",$C20,$B20)))),"",ROUND(IF($B$7="Tips",$C20,$B20)*F$10,2))</f>
        <v/>
      </c>
      <c r="G20" s="19" t="str">
        <f>IF(OR(ISBLANK(G$10),NOT(ISNUMBER(IF($B$7="Tips",$C20,$B20)))),"",ROUND(IF($B$7="Tips",$C20,$B20)*G$10,2))</f>
        <v/>
      </c>
      <c r="H20" s="19" t="str">
        <f>IF(COUNT(D20:G20)=0,"",ROUND(SUM(D20:G20),2))</f>
        <v/>
      </c>
      <c r="I20" s="19" t="str">
        <f>IF(OR(H20="",ISBLANK(C20)),"",ROUND(C20-H20,2))</f>
        <v/>
      </c>
    </row>
    <row r="21">
      <c r="A21" s="11"/>
      <c r="B21" s="12"/>
      <c r="C21" s="12"/>
      <c r="D21" s="19" t="str">
        <f>IF(OR(ISBLANK(D$10),NOT(ISNUMBER(IF($B$7="Tips",$C21,$B21)))),"",ROUND(IF($B$7="Tips",$C21,$B21)*D$10,2))</f>
        <v/>
      </c>
      <c r="E21" s="19" t="str">
        <f>IF(OR(ISBLANK(E$10),NOT(ISNUMBER(IF($B$7="Tips",$C21,$B21)))),"",ROUND(IF($B$7="Tips",$C21,$B21)*E$10,2))</f>
        <v/>
      </c>
      <c r="F21" s="19" t="str">
        <f>IF(OR(ISBLANK(F$10),NOT(ISNUMBER(IF($B$7="Tips",$C21,$B21)))),"",ROUND(IF($B$7="Tips",$C21,$B21)*F$10,2))</f>
        <v/>
      </c>
      <c r="G21" s="19" t="str">
        <f>IF(OR(ISBLANK(G$10),NOT(ISNUMBER(IF($B$7="Tips",$C21,$B21)))),"",ROUND(IF($B$7="Tips",$C21,$B21)*G$10,2))</f>
        <v/>
      </c>
      <c r="H21" s="19" t="str">
        <f>IF(COUNT(D21:G21)=0,"",ROUND(SUM(D21:G21),2))</f>
        <v/>
      </c>
      <c r="I21" s="19" t="str">
        <f>IF(OR(H21="",ISBLANK(C21)),"",ROUND(C21-H21,2))</f>
        <v/>
      </c>
    </row>
    <row r="22">
      <c r="A22" s="11"/>
      <c r="B22" s="12"/>
      <c r="C22" s="12"/>
      <c r="D22" s="19" t="str">
        <f>IF(OR(ISBLANK(D$10),NOT(ISNUMBER(IF($B$7="Tips",$C22,$B22)))),"",ROUND(IF($B$7="Tips",$C22,$B22)*D$10,2))</f>
        <v/>
      </c>
      <c r="E22" s="19" t="str">
        <f>IF(OR(ISBLANK(E$10),NOT(ISNUMBER(IF($B$7="Tips",$C22,$B22)))),"",ROUND(IF($B$7="Tips",$C22,$B22)*E$10,2))</f>
        <v/>
      </c>
      <c r="F22" s="19" t="str">
        <f>IF(OR(ISBLANK(F$10),NOT(ISNUMBER(IF($B$7="Tips",$C22,$B22)))),"",ROUND(IF($B$7="Tips",$C22,$B22)*F$10,2))</f>
        <v/>
      </c>
      <c r="G22" s="19" t="str">
        <f>IF(OR(ISBLANK(G$10),NOT(ISNUMBER(IF($B$7="Tips",$C22,$B22)))),"",ROUND(IF($B$7="Tips",$C22,$B22)*G$10,2))</f>
        <v/>
      </c>
      <c r="H22" s="19" t="str">
        <f>IF(COUNT(D22:G22)=0,"",ROUND(SUM(D22:G22),2))</f>
        <v/>
      </c>
      <c r="I22" s="19" t="str">
        <f>IF(OR(H22="",ISBLANK(C22)),"",ROUND(C22-H22,2))</f>
        <v/>
      </c>
    </row>
    <row r="23">
      <c r="A23" s="11"/>
      <c r="B23" s="12"/>
      <c r="C23" s="12"/>
      <c r="D23" s="19" t="str">
        <f>IF(OR(ISBLANK(D$10),NOT(ISNUMBER(IF($B$7="Tips",$C23,$B23)))),"",ROUND(IF($B$7="Tips",$C23,$B23)*D$10,2))</f>
        <v/>
      </c>
      <c r="E23" s="19" t="str">
        <f>IF(OR(ISBLANK(E$10),NOT(ISNUMBER(IF($B$7="Tips",$C23,$B23)))),"",ROUND(IF($B$7="Tips",$C23,$B23)*E$10,2))</f>
        <v/>
      </c>
      <c r="F23" s="19" t="str">
        <f>IF(OR(ISBLANK(F$10),NOT(ISNUMBER(IF($B$7="Tips",$C23,$B23)))),"",ROUND(IF($B$7="Tips",$C23,$B23)*F$10,2))</f>
        <v/>
      </c>
      <c r="G23" s="19" t="str">
        <f>IF(OR(ISBLANK(G$10),NOT(ISNUMBER(IF($B$7="Tips",$C23,$B23)))),"",ROUND(IF($B$7="Tips",$C23,$B23)*G$10,2))</f>
        <v/>
      </c>
      <c r="H23" s="19" t="str">
        <f>IF(COUNT(D23:G23)=0,"",ROUND(SUM(D23:G23),2))</f>
        <v/>
      </c>
      <c r="I23" s="19" t="str">
        <f>IF(OR(H23="",ISBLANK(C23)),"",ROUND(C23-H23,2))</f>
        <v/>
      </c>
    </row>
    <row r="24">
      <c r="A24" s="11"/>
      <c r="B24" s="12"/>
      <c r="C24" s="12"/>
      <c r="D24" s="19" t="str">
        <f>IF(OR(ISBLANK(D$10),NOT(ISNUMBER(IF($B$7="Tips",$C24,$B24)))),"",ROUND(IF($B$7="Tips",$C24,$B24)*D$10,2))</f>
        <v/>
      </c>
      <c r="E24" s="19" t="str">
        <f>IF(OR(ISBLANK(E$10),NOT(ISNUMBER(IF($B$7="Tips",$C24,$B24)))),"",ROUND(IF($B$7="Tips",$C24,$B24)*E$10,2))</f>
        <v/>
      </c>
      <c r="F24" s="19" t="str">
        <f>IF(OR(ISBLANK(F$10),NOT(ISNUMBER(IF($B$7="Tips",$C24,$B24)))),"",ROUND(IF($B$7="Tips",$C24,$B24)*F$10,2))</f>
        <v/>
      </c>
      <c r="G24" s="19" t="str">
        <f>IF(OR(ISBLANK(G$10),NOT(ISNUMBER(IF($B$7="Tips",$C24,$B24)))),"",ROUND(IF($B$7="Tips",$C24,$B24)*G$10,2))</f>
        <v/>
      </c>
      <c r="H24" s="19" t="str">
        <f>IF(COUNT(D24:G24)=0,"",ROUND(SUM(D24:G24),2))</f>
        <v/>
      </c>
      <c r="I24" s="19" t="str">
        <f>IF(OR(H24="",ISBLANK(C24)),"",ROUND(C24-H24,2))</f>
        <v/>
      </c>
    </row>
    <row r="25">
      <c r="A25" s="11"/>
      <c r="B25" s="12"/>
      <c r="C25" s="12"/>
      <c r="D25" s="19" t="str">
        <f>IF(OR(ISBLANK(D$10),NOT(ISNUMBER(IF($B$7="Tips",$C25,$B25)))),"",ROUND(IF($B$7="Tips",$C25,$B25)*D$10,2))</f>
        <v/>
      </c>
      <c r="E25" s="19" t="str">
        <f>IF(OR(ISBLANK(E$10),NOT(ISNUMBER(IF($B$7="Tips",$C25,$B25)))),"",ROUND(IF($B$7="Tips",$C25,$B25)*E$10,2))</f>
        <v/>
      </c>
      <c r="F25" s="19" t="str">
        <f>IF(OR(ISBLANK(F$10),NOT(ISNUMBER(IF($B$7="Tips",$C25,$B25)))),"",ROUND(IF($B$7="Tips",$C25,$B25)*F$10,2))</f>
        <v/>
      </c>
      <c r="G25" s="19" t="str">
        <f>IF(OR(ISBLANK(G$10),NOT(ISNUMBER(IF($B$7="Tips",$C25,$B25)))),"",ROUND(IF($B$7="Tips",$C25,$B25)*G$10,2))</f>
        <v/>
      </c>
      <c r="H25" s="19" t="str">
        <f>IF(COUNT(D25:G25)=0,"",ROUND(SUM(D25:G25),2))</f>
        <v/>
      </c>
      <c r="I25" s="19" t="str">
        <f>IF(OR(H25="",ISBLANK(C25)),"",ROUND(C25-H25,2))</f>
        <v/>
      </c>
    </row>
    <row r="26">
      <c r="A26" s="11"/>
      <c r="B26" s="12"/>
      <c r="C26" s="12"/>
      <c r="D26" s="19" t="str">
        <f>IF(OR(ISBLANK(D$10),NOT(ISNUMBER(IF($B$7="Tips",$C26,$B26)))),"",ROUND(IF($B$7="Tips",$C26,$B26)*D$10,2))</f>
        <v/>
      </c>
      <c r="E26" s="19" t="str">
        <f>IF(OR(ISBLANK(E$10),NOT(ISNUMBER(IF($B$7="Tips",$C26,$B26)))),"",ROUND(IF($B$7="Tips",$C26,$B26)*E$10,2))</f>
        <v/>
      </c>
      <c r="F26" s="19" t="str">
        <f>IF(OR(ISBLANK(F$10),NOT(ISNUMBER(IF($B$7="Tips",$C26,$B26)))),"",ROUND(IF($B$7="Tips",$C26,$B26)*F$10,2))</f>
        <v/>
      </c>
      <c r="G26" s="19" t="str">
        <f>IF(OR(ISBLANK(G$10),NOT(ISNUMBER(IF($B$7="Tips",$C26,$B26)))),"",ROUND(IF($B$7="Tips",$C26,$B26)*G$10,2))</f>
        <v/>
      </c>
      <c r="H26" s="19" t="str">
        <f>IF(COUNT(D26:G26)=0,"",ROUND(SUM(D26:G26),2))</f>
        <v/>
      </c>
      <c r="I26" s="19" t="str">
        <f>IF(OR(H26="",ISBLANK(C26)),"",ROUND(C26-H26,2))</f>
        <v/>
      </c>
    </row>
    <row r="27">
      <c r="A27" s="11"/>
      <c r="B27" s="12"/>
      <c r="C27" s="12"/>
      <c r="D27" s="19" t="str">
        <f>IF(OR(ISBLANK(D$10),NOT(ISNUMBER(IF($B$7="Tips",$C27,$B27)))),"",ROUND(IF($B$7="Tips",$C27,$B27)*D$10,2))</f>
        <v/>
      </c>
      <c r="E27" s="19" t="str">
        <f>IF(OR(ISBLANK(E$10),NOT(ISNUMBER(IF($B$7="Tips",$C27,$B27)))),"",ROUND(IF($B$7="Tips",$C27,$B27)*E$10,2))</f>
        <v/>
      </c>
      <c r="F27" s="19" t="str">
        <f>IF(OR(ISBLANK(F$10),NOT(ISNUMBER(IF($B$7="Tips",$C27,$B27)))),"",ROUND(IF($B$7="Tips",$C27,$B27)*F$10,2))</f>
        <v/>
      </c>
      <c r="G27" s="19" t="str">
        <f>IF(OR(ISBLANK(G$10),NOT(ISNUMBER(IF($B$7="Tips",$C27,$B27)))),"",ROUND(IF($B$7="Tips",$C27,$B27)*G$10,2))</f>
        <v/>
      </c>
      <c r="H27" s="19" t="str">
        <f>IF(COUNT(D27:G27)=0,"",ROUND(SUM(D27:G27),2))</f>
        <v/>
      </c>
      <c r="I27" s="19" t="str">
        <f>IF(OR(H27="",ISBLANK(C27)),"",ROUND(C27-H27,2))</f>
        <v/>
      </c>
    </row>
    <row r="28">
      <c r="A28" s="11"/>
      <c r="B28" s="12"/>
      <c r="C28" s="12"/>
      <c r="D28" s="19" t="str">
        <f>IF(OR(ISBLANK(D$10),NOT(ISNUMBER(IF($B$7="Tips",$C28,$B28)))),"",ROUND(IF($B$7="Tips",$C28,$B28)*D$10,2))</f>
        <v/>
      </c>
      <c r="E28" s="19" t="str">
        <f>IF(OR(ISBLANK(E$10),NOT(ISNUMBER(IF($B$7="Tips",$C28,$B28)))),"",ROUND(IF($B$7="Tips",$C28,$B28)*E$10,2))</f>
        <v/>
      </c>
      <c r="F28" s="19" t="str">
        <f>IF(OR(ISBLANK(F$10),NOT(ISNUMBER(IF($B$7="Tips",$C28,$B28)))),"",ROUND(IF($B$7="Tips",$C28,$B28)*F$10,2))</f>
        <v/>
      </c>
      <c r="G28" s="19" t="str">
        <f>IF(OR(ISBLANK(G$10),NOT(ISNUMBER(IF($B$7="Tips",$C28,$B28)))),"",ROUND(IF($B$7="Tips",$C28,$B28)*G$10,2))</f>
        <v/>
      </c>
      <c r="H28" s="19" t="str">
        <f>IF(COUNT(D28:G28)=0,"",ROUND(SUM(D28:G28),2))</f>
        <v/>
      </c>
      <c r="I28" s="19" t="str">
        <f>IF(OR(H28="",ISBLANK(C28)),"",ROUND(C28-H28,2))</f>
        <v/>
      </c>
    </row>
    <row r="29">
      <c r="A29" s="11"/>
      <c r="B29" s="12"/>
      <c r="C29" s="12"/>
      <c r="D29" s="19" t="str">
        <f>IF(OR(ISBLANK(D$10),NOT(ISNUMBER(IF($B$7="Tips",$C29,$B29)))),"",ROUND(IF($B$7="Tips",$C29,$B29)*D$10,2))</f>
        <v/>
      </c>
      <c r="E29" s="19" t="str">
        <f>IF(OR(ISBLANK(E$10),NOT(ISNUMBER(IF($B$7="Tips",$C29,$B29)))),"",ROUND(IF($B$7="Tips",$C29,$B29)*E$10,2))</f>
        <v/>
      </c>
      <c r="F29" s="19" t="str">
        <f>IF(OR(ISBLANK(F$10),NOT(ISNUMBER(IF($B$7="Tips",$C29,$B29)))),"",ROUND(IF($B$7="Tips",$C29,$B29)*F$10,2))</f>
        <v/>
      </c>
      <c r="G29" s="19" t="str">
        <f>IF(OR(ISBLANK(G$10),NOT(ISNUMBER(IF($B$7="Tips",$C29,$B29)))),"",ROUND(IF($B$7="Tips",$C29,$B29)*G$10,2))</f>
        <v/>
      </c>
      <c r="H29" s="19" t="str">
        <f>IF(COUNT(D29:G29)=0,"",ROUND(SUM(D29:G29),2))</f>
        <v/>
      </c>
      <c r="I29" s="19" t="str">
        <f>IF(OR(H29="",ISBLANK(C29)),"",ROUND(C29-H29,2))</f>
        <v/>
      </c>
    </row>
    <row r="30">
      <c r="A30" s="11"/>
      <c r="B30" s="12"/>
      <c r="C30" s="12"/>
      <c r="D30" s="19" t="str">
        <f>IF(OR(ISBLANK(D$10),NOT(ISNUMBER(IF($B$7="Tips",$C30,$B30)))),"",ROUND(IF($B$7="Tips",$C30,$B30)*D$10,2))</f>
        <v/>
      </c>
      <c r="E30" s="19" t="str">
        <f>IF(OR(ISBLANK(E$10),NOT(ISNUMBER(IF($B$7="Tips",$C30,$B30)))),"",ROUND(IF($B$7="Tips",$C30,$B30)*E$10,2))</f>
        <v/>
      </c>
      <c r="F30" s="19" t="str">
        <f>IF(OR(ISBLANK(F$10),NOT(ISNUMBER(IF($B$7="Tips",$C30,$B30)))),"",ROUND(IF($B$7="Tips",$C30,$B30)*F$10,2))</f>
        <v/>
      </c>
      <c r="G30" s="19" t="str">
        <f>IF(OR(ISBLANK(G$10),NOT(ISNUMBER(IF($B$7="Tips",$C30,$B30)))),"",ROUND(IF($B$7="Tips",$C30,$B30)*G$10,2))</f>
        <v/>
      </c>
      <c r="H30" s="19" t="str">
        <f>IF(COUNT(D30:G30)=0,"",ROUND(SUM(D30:G30),2))</f>
        <v/>
      </c>
      <c r="I30" s="19" t="str">
        <f>IF(OR(H30="",ISBLANK(C30)),"",ROUND(C30-H30,2))</f>
        <v/>
      </c>
    </row>
    <row r="31">
      <c r="A31" s="27" t="s">
        <v>45</v>
      </c>
      <c r="B31" s="28">
        <f>IF(COUNT(B11:B30)=0,"",ROUND(SUM(B11:B30),2))</f>
        <v>1250</v>
      </c>
      <c r="C31" s="28">
        <f>IF(COUNT(C11:C30)=0,"",ROUND(SUM(C11:C30),2))</f>
        <v>210</v>
      </c>
      <c r="D31" s="28">
        <f>IF(COUNT(D11:D30)=0,"",ROUND(SUM(D11:D30),2))</f>
        <v>25</v>
      </c>
      <c r="E31" s="28">
        <f>IF(COUNT(E11:E30)=0,"",ROUND(SUM(E11:E30),2))</f>
        <v>18.75</v>
      </c>
      <c r="F31" s="28">
        <f>IF(COUNT(F11:F30)=0,"",ROUND(SUM(F11:F30),2))</f>
        <v>12.5</v>
      </c>
      <c r="G31" s="28" t="str">
        <f>IF(COUNT(G11:G30)=0,"",ROUND(SUM(G11:G30),2))</f>
        <v/>
      </c>
      <c r="H31" s="28">
        <f>IF(COUNT(H11:H30)=0,"",ROUND(SUM(H11:H30),2))</f>
        <v>56.25</v>
      </c>
      <c r="I31" s="28">
        <f>IF(COUNT(I11:I30)=0,"",ROUND(SUM(I11:I30),2))</f>
        <v>153.75</v>
      </c>
    </row>
    <row r="32">
      <c r="A32" s="5" t="s">
        <v>46</v>
      </c>
    </row>
    <row r="33">
      <c r="A33" s="5" t="s">
        <v>3</v>
      </c>
    </row>
    <row r="35">
      <c r="A35" s="2" t="s">
        <v>47</v>
      </c>
    </row>
    <row r="36">
      <c r="A36" s="10" t="s">
        <v>48</v>
      </c>
      <c r="B36" s="12">
        <v>400</v>
      </c>
      <c r="C36" s="5" t="s">
        <v>49</v>
      </c>
    </row>
    <row r="38" ht="32" customHeight="1">
      <c r="A38" s="8" t="s">
        <v>50</v>
      </c>
      <c r="B38" s="8" t="s">
        <v>51</v>
      </c>
      <c r="C38" s="8" t="s">
        <v>52</v>
      </c>
      <c r="D38" s="8" t="s">
        <v>53</v>
      </c>
      <c r="E38" s="8" t="s">
        <v>54</v>
      </c>
      <c r="F38" s="8" t="s">
        <v>55</v>
      </c>
      <c r="G38" s="8" t="s">
        <v>56</v>
      </c>
      <c r="H38" s="8" t="s">
        <v>57</v>
      </c>
    </row>
    <row r="39">
      <c r="A39" s="11" t="s">
        <v>66</v>
      </c>
      <c r="B39" s="11">
        <v>6</v>
      </c>
      <c r="C39" s="11">
        <v>1</v>
      </c>
      <c r="D39" s="17">
        <f>IF(ISNUMBER(B39),ROUND(ROUND(B39,2)*IF(ISNUMBER(C39),ROUND(C39,1),1),3),"")</f>
        <v>6</v>
      </c>
      <c r="E39" s="25">
        <f>IF(OR(D39="",NOT($D$59&gt;0)),"",ROUND(D39/$D$59,3))</f>
        <v>0.353</v>
      </c>
      <c r="F39" s="19">
        <f>IF(OR(D39="",NOT($D$59&gt;0),ISBLANK($B$36)),"",ROUND($B$36*D39/$D$59,2))</f>
        <v>141.18</v>
      </c>
      <c r="G39" s="19">
        <f>IF(F39="","",ROUND(F39+IF(MATCH(MAX($D$39:$D$58),$D$39:$D$58,0)=1,$F$60,0),2))</f>
        <v>141.17</v>
      </c>
      <c r="H39" s="19">
        <f>IF(OR(G39="",NOT(B39&gt;0)),"",ROUND(G39/B39,2))</f>
        <v>23.53</v>
      </c>
    </row>
    <row r="40">
      <c r="A40" s="11" t="s">
        <v>67</v>
      </c>
      <c r="B40" s="11">
        <v>5</v>
      </c>
      <c r="C40" s="11">
        <v>1</v>
      </c>
      <c r="D40" s="17">
        <f>IF(ISNUMBER(B40),ROUND(ROUND(B40,2)*IF(ISNUMBER(C40),ROUND(C40,1),1),3),"")</f>
        <v>5</v>
      </c>
      <c r="E40" s="25">
        <f>IF(OR(D40="",NOT($D$59&gt;0)),"",ROUND(D40/$D$59,3))</f>
        <v>0.294</v>
      </c>
      <c r="F40" s="19">
        <f>IF(OR(D40="",NOT($D$59&gt;0),ISBLANK($B$36)),"",ROUND($B$36*D40/$D$59,2))</f>
        <v>117.65</v>
      </c>
      <c r="G40" s="19">
        <f>IF(F40="","",ROUND(F40+IF(MATCH(MAX($D$39:$D$58),$D$39:$D$58,0)=2,$F$60,0),2))</f>
        <v>117.65</v>
      </c>
      <c r="H40" s="19">
        <f>IF(OR(G40="",NOT(B40&gt;0)),"",ROUND(G40/B40,2))</f>
        <v>23.53</v>
      </c>
    </row>
    <row r="41">
      <c r="A41" s="11" t="s">
        <v>68</v>
      </c>
      <c r="B41" s="11">
        <v>4</v>
      </c>
      <c r="C41" s="11">
        <v>1.5</v>
      </c>
      <c r="D41" s="17">
        <f>IF(ISNUMBER(B41),ROUND(ROUND(B41,2)*IF(ISNUMBER(C41),ROUND(C41,1),1),3),"")</f>
        <v>6</v>
      </c>
      <c r="E41" s="25">
        <f>IF(OR(D41="",NOT($D$59&gt;0)),"",ROUND(D41/$D$59,3))</f>
        <v>0.353</v>
      </c>
      <c r="F41" s="19">
        <f>IF(OR(D41="",NOT($D$59&gt;0),ISBLANK($B$36)),"",ROUND($B$36*D41/$D$59,2))</f>
        <v>141.18</v>
      </c>
      <c r="G41" s="19">
        <f>IF(F41="","",ROUND(F41+IF(MATCH(MAX($D$39:$D$58),$D$39:$D$58,0)=3,$F$60,0),2))</f>
        <v>141.18</v>
      </c>
      <c r="H41" s="19">
        <f>IF(OR(G41="",NOT(B41&gt;0)),"",ROUND(G41/B41,2))</f>
        <v>35.3</v>
      </c>
    </row>
    <row r="42">
      <c r="A42" s="11"/>
      <c r="B42" s="11"/>
      <c r="C42" s="11"/>
      <c r="D42" s="17" t="str">
        <f>IF(ISNUMBER(B42),ROUND(ROUND(B42,2)*IF(ISNUMBER(C42),ROUND(C42,1),1),3),"")</f>
        <v/>
      </c>
      <c r="E42" s="25" t="str">
        <f>IF(OR(D42="",NOT($D$59&gt;0)),"",ROUND(D42/$D$59,3))</f>
        <v/>
      </c>
      <c r="F42" s="19" t="str">
        <f>IF(OR(D42="",NOT($D$59&gt;0),ISBLANK($B$36)),"",ROUND($B$36*D42/$D$59,2))</f>
        <v/>
      </c>
      <c r="G42" s="19" t="str">
        <f>IF(F42="","",ROUND(F42+IF(MATCH(MAX($D$39:$D$58),$D$39:$D$58,0)=4,$F$60,0),2))</f>
        <v/>
      </c>
      <c r="H42" s="19" t="str">
        <f>IF(OR(G42="",NOT(B42&gt;0)),"",ROUND(G42/B42,2))</f>
        <v/>
      </c>
    </row>
    <row r="43">
      <c r="A43" s="11"/>
      <c r="B43" s="11"/>
      <c r="C43" s="11"/>
      <c r="D43" s="17" t="str">
        <f>IF(ISNUMBER(B43),ROUND(ROUND(B43,2)*IF(ISNUMBER(C43),ROUND(C43,1),1),3),"")</f>
        <v/>
      </c>
      <c r="E43" s="25" t="str">
        <f>IF(OR(D43="",NOT($D$59&gt;0)),"",ROUND(D43/$D$59,3))</f>
        <v/>
      </c>
      <c r="F43" s="19" t="str">
        <f>IF(OR(D43="",NOT($D$59&gt;0),ISBLANK($B$36)),"",ROUND($B$36*D43/$D$59,2))</f>
        <v/>
      </c>
      <c r="G43" s="19" t="str">
        <f>IF(F43="","",ROUND(F43+IF(MATCH(MAX($D$39:$D$58),$D$39:$D$58,0)=5,$F$60,0),2))</f>
        <v/>
      </c>
      <c r="H43" s="19" t="str">
        <f>IF(OR(G43="",NOT(B43&gt;0)),"",ROUND(G43/B43,2))</f>
        <v/>
      </c>
    </row>
    <row r="44">
      <c r="A44" s="11"/>
      <c r="B44" s="11"/>
      <c r="C44" s="11"/>
      <c r="D44" s="17" t="str">
        <f>IF(ISNUMBER(B44),ROUND(ROUND(B44,2)*IF(ISNUMBER(C44),ROUND(C44,1),1),3),"")</f>
        <v/>
      </c>
      <c r="E44" s="25" t="str">
        <f>IF(OR(D44="",NOT($D$59&gt;0)),"",ROUND(D44/$D$59,3))</f>
        <v/>
      </c>
      <c r="F44" s="19" t="str">
        <f>IF(OR(D44="",NOT($D$59&gt;0),ISBLANK($B$36)),"",ROUND($B$36*D44/$D$59,2))</f>
        <v/>
      </c>
      <c r="G44" s="19" t="str">
        <f>IF(F44="","",ROUND(F44+IF(MATCH(MAX($D$39:$D$58),$D$39:$D$58,0)=6,$F$60,0),2))</f>
        <v/>
      </c>
      <c r="H44" s="19" t="str">
        <f>IF(OR(G44="",NOT(B44&gt;0)),"",ROUND(G44/B44,2))</f>
        <v/>
      </c>
    </row>
    <row r="45">
      <c r="A45" s="11"/>
      <c r="B45" s="11"/>
      <c r="C45" s="11"/>
      <c r="D45" s="17" t="str">
        <f>IF(ISNUMBER(B45),ROUND(ROUND(B45,2)*IF(ISNUMBER(C45),ROUND(C45,1),1),3),"")</f>
        <v/>
      </c>
      <c r="E45" s="25" t="str">
        <f>IF(OR(D45="",NOT($D$59&gt;0)),"",ROUND(D45/$D$59,3))</f>
        <v/>
      </c>
      <c r="F45" s="19" t="str">
        <f>IF(OR(D45="",NOT($D$59&gt;0),ISBLANK($B$36)),"",ROUND($B$36*D45/$D$59,2))</f>
        <v/>
      </c>
      <c r="G45" s="19" t="str">
        <f>IF(F45="","",ROUND(F45+IF(MATCH(MAX($D$39:$D$58),$D$39:$D$58,0)=7,$F$60,0),2))</f>
        <v/>
      </c>
      <c r="H45" s="19" t="str">
        <f>IF(OR(G45="",NOT(B45&gt;0)),"",ROUND(G45/B45,2))</f>
        <v/>
      </c>
    </row>
    <row r="46">
      <c r="A46" s="11"/>
      <c r="B46" s="11"/>
      <c r="C46" s="11"/>
      <c r="D46" s="17" t="str">
        <f>IF(ISNUMBER(B46),ROUND(ROUND(B46,2)*IF(ISNUMBER(C46),ROUND(C46,1),1),3),"")</f>
        <v/>
      </c>
      <c r="E46" s="25" t="str">
        <f>IF(OR(D46="",NOT($D$59&gt;0)),"",ROUND(D46/$D$59,3))</f>
        <v/>
      </c>
      <c r="F46" s="19" t="str">
        <f>IF(OR(D46="",NOT($D$59&gt;0),ISBLANK($B$36)),"",ROUND($B$36*D46/$D$59,2))</f>
        <v/>
      </c>
      <c r="G46" s="19" t="str">
        <f>IF(F46="","",ROUND(F46+IF(MATCH(MAX($D$39:$D$58),$D$39:$D$58,0)=8,$F$60,0),2))</f>
        <v/>
      </c>
      <c r="H46" s="19" t="str">
        <f>IF(OR(G46="",NOT(B46&gt;0)),"",ROUND(G46/B46,2))</f>
        <v/>
      </c>
    </row>
    <row r="47">
      <c r="A47" s="11"/>
      <c r="B47" s="11"/>
      <c r="C47" s="11"/>
      <c r="D47" s="17" t="str">
        <f>IF(ISNUMBER(B47),ROUND(ROUND(B47,2)*IF(ISNUMBER(C47),ROUND(C47,1),1),3),"")</f>
        <v/>
      </c>
      <c r="E47" s="25" t="str">
        <f>IF(OR(D47="",NOT($D$59&gt;0)),"",ROUND(D47/$D$59,3))</f>
        <v/>
      </c>
      <c r="F47" s="19" t="str">
        <f>IF(OR(D47="",NOT($D$59&gt;0),ISBLANK($B$36)),"",ROUND($B$36*D47/$D$59,2))</f>
        <v/>
      </c>
      <c r="G47" s="19" t="str">
        <f>IF(F47="","",ROUND(F47+IF(MATCH(MAX($D$39:$D$58),$D$39:$D$58,0)=9,$F$60,0),2))</f>
        <v/>
      </c>
      <c r="H47" s="19" t="str">
        <f>IF(OR(G47="",NOT(B47&gt;0)),"",ROUND(G47/B47,2))</f>
        <v/>
      </c>
    </row>
    <row r="48">
      <c r="A48" s="11"/>
      <c r="B48" s="11"/>
      <c r="C48" s="11"/>
      <c r="D48" s="17" t="str">
        <f>IF(ISNUMBER(B48),ROUND(ROUND(B48,2)*IF(ISNUMBER(C48),ROUND(C48,1),1),3),"")</f>
        <v/>
      </c>
      <c r="E48" s="25" t="str">
        <f>IF(OR(D48="",NOT($D$59&gt;0)),"",ROUND(D48/$D$59,3))</f>
        <v/>
      </c>
      <c r="F48" s="19" t="str">
        <f>IF(OR(D48="",NOT($D$59&gt;0),ISBLANK($B$36)),"",ROUND($B$36*D48/$D$59,2))</f>
        <v/>
      </c>
      <c r="G48" s="19" t="str">
        <f>IF(F48="","",ROUND(F48+IF(MATCH(MAX($D$39:$D$58),$D$39:$D$58,0)=10,$F$60,0),2))</f>
        <v/>
      </c>
      <c r="H48" s="19" t="str">
        <f>IF(OR(G48="",NOT(B48&gt;0)),"",ROUND(G48/B48,2))</f>
        <v/>
      </c>
    </row>
    <row r="49">
      <c r="A49" s="11"/>
      <c r="B49" s="11"/>
      <c r="C49" s="11"/>
      <c r="D49" s="17" t="str">
        <f>IF(ISNUMBER(B49),ROUND(ROUND(B49,2)*IF(ISNUMBER(C49),ROUND(C49,1),1),3),"")</f>
        <v/>
      </c>
      <c r="E49" s="25" t="str">
        <f>IF(OR(D49="",NOT($D$59&gt;0)),"",ROUND(D49/$D$59,3))</f>
        <v/>
      </c>
      <c r="F49" s="19" t="str">
        <f>IF(OR(D49="",NOT($D$59&gt;0),ISBLANK($B$36)),"",ROUND($B$36*D49/$D$59,2))</f>
        <v/>
      </c>
      <c r="G49" s="19" t="str">
        <f>IF(F49="","",ROUND(F49+IF(MATCH(MAX($D$39:$D$58),$D$39:$D$58,0)=11,$F$60,0),2))</f>
        <v/>
      </c>
      <c r="H49" s="19" t="str">
        <f>IF(OR(G49="",NOT(B49&gt;0)),"",ROUND(G49/B49,2))</f>
        <v/>
      </c>
    </row>
    <row r="50">
      <c r="A50" s="11"/>
      <c r="B50" s="11"/>
      <c r="C50" s="11"/>
      <c r="D50" s="17" t="str">
        <f>IF(ISNUMBER(B50),ROUND(ROUND(B50,2)*IF(ISNUMBER(C50),ROUND(C50,1),1),3),"")</f>
        <v/>
      </c>
      <c r="E50" s="25" t="str">
        <f>IF(OR(D50="",NOT($D$59&gt;0)),"",ROUND(D50/$D$59,3))</f>
        <v/>
      </c>
      <c r="F50" s="19" t="str">
        <f>IF(OR(D50="",NOT($D$59&gt;0),ISBLANK($B$36)),"",ROUND($B$36*D50/$D$59,2))</f>
        <v/>
      </c>
      <c r="G50" s="19" t="str">
        <f>IF(F50="","",ROUND(F50+IF(MATCH(MAX($D$39:$D$58),$D$39:$D$58,0)=12,$F$60,0),2))</f>
        <v/>
      </c>
      <c r="H50" s="19" t="str">
        <f>IF(OR(G50="",NOT(B50&gt;0)),"",ROUND(G50/B50,2))</f>
        <v/>
      </c>
    </row>
    <row r="51">
      <c r="A51" s="11"/>
      <c r="B51" s="11"/>
      <c r="C51" s="11"/>
      <c r="D51" s="17" t="str">
        <f>IF(ISNUMBER(B51),ROUND(ROUND(B51,2)*IF(ISNUMBER(C51),ROUND(C51,1),1),3),"")</f>
        <v/>
      </c>
      <c r="E51" s="25" t="str">
        <f>IF(OR(D51="",NOT($D$59&gt;0)),"",ROUND(D51/$D$59,3))</f>
        <v/>
      </c>
      <c r="F51" s="19" t="str">
        <f>IF(OR(D51="",NOT($D$59&gt;0),ISBLANK($B$36)),"",ROUND($B$36*D51/$D$59,2))</f>
        <v/>
      </c>
      <c r="G51" s="19" t="str">
        <f>IF(F51="","",ROUND(F51+IF(MATCH(MAX($D$39:$D$58),$D$39:$D$58,0)=13,$F$60,0),2))</f>
        <v/>
      </c>
      <c r="H51" s="19" t="str">
        <f>IF(OR(G51="",NOT(B51&gt;0)),"",ROUND(G51/B51,2))</f>
        <v/>
      </c>
    </row>
    <row r="52">
      <c r="A52" s="11"/>
      <c r="B52" s="11"/>
      <c r="C52" s="11"/>
      <c r="D52" s="17" t="str">
        <f>IF(ISNUMBER(B52),ROUND(ROUND(B52,2)*IF(ISNUMBER(C52),ROUND(C52,1),1),3),"")</f>
        <v/>
      </c>
      <c r="E52" s="25" t="str">
        <f>IF(OR(D52="",NOT($D$59&gt;0)),"",ROUND(D52/$D$59,3))</f>
        <v/>
      </c>
      <c r="F52" s="19" t="str">
        <f>IF(OR(D52="",NOT($D$59&gt;0),ISBLANK($B$36)),"",ROUND($B$36*D52/$D$59,2))</f>
        <v/>
      </c>
      <c r="G52" s="19" t="str">
        <f>IF(F52="","",ROUND(F52+IF(MATCH(MAX($D$39:$D$58),$D$39:$D$58,0)=14,$F$60,0),2))</f>
        <v/>
      </c>
      <c r="H52" s="19" t="str">
        <f>IF(OR(G52="",NOT(B52&gt;0)),"",ROUND(G52/B52,2))</f>
        <v/>
      </c>
    </row>
    <row r="53">
      <c r="A53" s="11"/>
      <c r="B53" s="11"/>
      <c r="C53" s="11"/>
      <c r="D53" s="17" t="str">
        <f>IF(ISNUMBER(B53),ROUND(ROUND(B53,2)*IF(ISNUMBER(C53),ROUND(C53,1),1),3),"")</f>
        <v/>
      </c>
      <c r="E53" s="25" t="str">
        <f>IF(OR(D53="",NOT($D$59&gt;0)),"",ROUND(D53/$D$59,3))</f>
        <v/>
      </c>
      <c r="F53" s="19" t="str">
        <f>IF(OR(D53="",NOT($D$59&gt;0),ISBLANK($B$36)),"",ROUND($B$36*D53/$D$59,2))</f>
        <v/>
      </c>
      <c r="G53" s="19" t="str">
        <f>IF(F53="","",ROUND(F53+IF(MATCH(MAX($D$39:$D$58),$D$39:$D$58,0)=15,$F$60,0),2))</f>
        <v/>
      </c>
      <c r="H53" s="19" t="str">
        <f>IF(OR(G53="",NOT(B53&gt;0)),"",ROUND(G53/B53,2))</f>
        <v/>
      </c>
    </row>
    <row r="54">
      <c r="A54" s="11"/>
      <c r="B54" s="11"/>
      <c r="C54" s="11"/>
      <c r="D54" s="17" t="str">
        <f>IF(ISNUMBER(B54),ROUND(ROUND(B54,2)*IF(ISNUMBER(C54),ROUND(C54,1),1),3),"")</f>
        <v/>
      </c>
      <c r="E54" s="25" t="str">
        <f>IF(OR(D54="",NOT($D$59&gt;0)),"",ROUND(D54/$D$59,3))</f>
        <v/>
      </c>
      <c r="F54" s="19" t="str">
        <f>IF(OR(D54="",NOT($D$59&gt;0),ISBLANK($B$36)),"",ROUND($B$36*D54/$D$59,2))</f>
        <v/>
      </c>
      <c r="G54" s="19" t="str">
        <f>IF(F54="","",ROUND(F54+IF(MATCH(MAX($D$39:$D$58),$D$39:$D$58,0)=16,$F$60,0),2))</f>
        <v/>
      </c>
      <c r="H54" s="19" t="str">
        <f>IF(OR(G54="",NOT(B54&gt;0)),"",ROUND(G54/B54,2))</f>
        <v/>
      </c>
    </row>
    <row r="55">
      <c r="A55" s="11"/>
      <c r="B55" s="11"/>
      <c r="C55" s="11"/>
      <c r="D55" s="17" t="str">
        <f>IF(ISNUMBER(B55),ROUND(ROUND(B55,2)*IF(ISNUMBER(C55),ROUND(C55,1),1),3),"")</f>
        <v/>
      </c>
      <c r="E55" s="25" t="str">
        <f>IF(OR(D55="",NOT($D$59&gt;0)),"",ROUND(D55/$D$59,3))</f>
        <v/>
      </c>
      <c r="F55" s="19" t="str">
        <f>IF(OR(D55="",NOT($D$59&gt;0),ISBLANK($B$36)),"",ROUND($B$36*D55/$D$59,2))</f>
        <v/>
      </c>
      <c r="G55" s="19" t="str">
        <f>IF(F55="","",ROUND(F55+IF(MATCH(MAX($D$39:$D$58),$D$39:$D$58,0)=17,$F$60,0),2))</f>
        <v/>
      </c>
      <c r="H55" s="19" t="str">
        <f>IF(OR(G55="",NOT(B55&gt;0)),"",ROUND(G55/B55,2))</f>
        <v/>
      </c>
    </row>
    <row r="56">
      <c r="A56" s="11"/>
      <c r="B56" s="11"/>
      <c r="C56" s="11"/>
      <c r="D56" s="17" t="str">
        <f>IF(ISNUMBER(B56),ROUND(ROUND(B56,2)*IF(ISNUMBER(C56),ROUND(C56,1),1),3),"")</f>
        <v/>
      </c>
      <c r="E56" s="25" t="str">
        <f>IF(OR(D56="",NOT($D$59&gt;0)),"",ROUND(D56/$D$59,3))</f>
        <v/>
      </c>
      <c r="F56" s="19" t="str">
        <f>IF(OR(D56="",NOT($D$59&gt;0),ISBLANK($B$36)),"",ROUND($B$36*D56/$D$59,2))</f>
        <v/>
      </c>
      <c r="G56" s="19" t="str">
        <f>IF(F56="","",ROUND(F56+IF(MATCH(MAX($D$39:$D$58),$D$39:$D$58,0)=18,$F$60,0),2))</f>
        <v/>
      </c>
      <c r="H56" s="19" t="str">
        <f>IF(OR(G56="",NOT(B56&gt;0)),"",ROUND(G56/B56,2))</f>
        <v/>
      </c>
    </row>
    <row r="57">
      <c r="A57" s="11"/>
      <c r="B57" s="11"/>
      <c r="C57" s="11"/>
      <c r="D57" s="17" t="str">
        <f>IF(ISNUMBER(B57),ROUND(ROUND(B57,2)*IF(ISNUMBER(C57),ROUND(C57,1),1),3),"")</f>
        <v/>
      </c>
      <c r="E57" s="25" t="str">
        <f>IF(OR(D57="",NOT($D$59&gt;0)),"",ROUND(D57/$D$59,3))</f>
        <v/>
      </c>
      <c r="F57" s="19" t="str">
        <f>IF(OR(D57="",NOT($D$59&gt;0),ISBLANK($B$36)),"",ROUND($B$36*D57/$D$59,2))</f>
        <v/>
      </c>
      <c r="G57" s="19" t="str">
        <f>IF(F57="","",ROUND(F57+IF(MATCH(MAX($D$39:$D$58),$D$39:$D$58,0)=19,$F$60,0),2))</f>
        <v/>
      </c>
      <c r="H57" s="19" t="str">
        <f>IF(OR(G57="",NOT(B57&gt;0)),"",ROUND(G57/B57,2))</f>
        <v/>
      </c>
    </row>
    <row r="58">
      <c r="A58" s="11"/>
      <c r="B58" s="11"/>
      <c r="C58" s="11"/>
      <c r="D58" s="17" t="str">
        <f>IF(ISNUMBER(B58),ROUND(ROUND(B58,2)*IF(ISNUMBER(C58),ROUND(C58,1),1),3),"")</f>
        <v/>
      </c>
      <c r="E58" s="25" t="str">
        <f>IF(OR(D58="",NOT($D$59&gt;0)),"",ROUND(D58/$D$59,3))</f>
        <v/>
      </c>
      <c r="F58" s="19" t="str">
        <f>IF(OR(D58="",NOT($D$59&gt;0),ISBLANK($B$36)),"",ROUND($B$36*D58/$D$59,2))</f>
        <v/>
      </c>
      <c r="G58" s="19" t="str">
        <f>IF(F58="","",ROUND(F58+IF(MATCH(MAX($D$39:$D$58),$D$39:$D$58,0)=20,$F$60,0),2))</f>
        <v/>
      </c>
      <c r="H58" s="19" t="str">
        <f>IF(OR(G58="",NOT(B58&gt;0)),"",ROUND(G58/B58,2))</f>
        <v/>
      </c>
    </row>
    <row r="59">
      <c r="A59" s="27" t="s">
        <v>58</v>
      </c>
      <c r="B59" s="27">
        <f>IF(COUNT(B39:B58)=0,"",ROUND(SUM(B39:B58),2))</f>
        <v>15</v>
      </c>
      <c r="C59" s="27"/>
      <c r="D59" s="27">
        <f>IF(COUNT(D39:D58)=0,"",ROUND(SUM(D39:D58),3))</f>
        <v>17</v>
      </c>
      <c r="E59" s="27"/>
      <c r="F59" s="28">
        <f>IF(COUNT(F39:F58)=0,"",ROUND(SUM(F39:F58),2))</f>
        <v>400.01</v>
      </c>
      <c r="G59" s="28">
        <f>IF(COUNT(G39:G58)=0,"",ROUND(SUM(G39:G58),2))</f>
        <v>400</v>
      </c>
      <c r="H59" s="27"/>
    </row>
    <row r="60">
      <c r="A60" s="10" t="s">
        <v>59</v>
      </c>
      <c r="F60" s="19">
        <f>IF(OR(COUNT(F39:F58)=0,ISBLANK($B$36)),"",ROUND($B$36-SUM(F39:F58),2))</f>
        <v>-0.01</v>
      </c>
    </row>
    <row r="61">
      <c r="A61" s="5" t="s">
        <v>60</v>
      </c>
    </row>
    <row r="63">
      <c r="A63" s="6" t="s">
        <v>31</v>
      </c>
    </row>
  </sheetData>
  <conditionalFormatting sqref="I11:I31">
    <cfRule type="cellIs" dxfId="0" priority="1" operator="lessThan">
      <formula>0</formula>
    </cfRule>
  </conditionalFormatting>
  <dataValidations count="6">
    <dataValidation type="list" allowBlank="1" showInputMessage="1" showErrorMessage="1" errorTitle="Not on the list" error="Pick Net sales or Tips." sqref="B7">
      <formula1>"Net sales,Tips"</formula1>
    </dataValidation>
    <dataValidation type="decimal" operator="between" allowBlank="1" showErrorMessage="1" errorTitle="Check this number" error="Type a percentage from 0% to 100%, with the % sign: 2%." sqref="D10:G10">
      <formula1>0</formula1>
      <formula2>1</formula2>
    </dataValidation>
    <dataValidation type="decimal" operator="greaterThanOrEqual" allowBlank="1" showErrorMessage="1" errorTitle="Check this number" error="An amount is 0 or more." sqref="B11:C30">
      <formula1>0</formula1>
    </dataValidation>
    <dataValidation type="decimal" operator="greaterThanOrEqual" allowBlank="1" showErrorMessage="1" errorTitle="Check this number" error="Hours are 0 or more." sqref="B39:B58">
      <formula1>0</formula1>
    </dataValidation>
    <dataValidation type="decimal" operator="greaterThan" allowBlank="1" showErrorMessage="1" errorTitle="Check this number" error="Points are more than 0. Leave them blank to count 1." sqref="C39:C58">
      <formula1>0</formula1>
    </dataValidation>
    <dataValidation type="decimal" operator="greaterThanOrEqual" allowBlank="1" showErrorMessage="1" errorTitle="Check this number" error="An amount is 0 or more." sqref="B36">
      <formula1>0</formula1>
    </dataValidation>
  </dataValidations>
  <pageMargins left="0.5" right="0.5" top="0.6" bottom="0.75" header="0.3" footer="0.3"/>
  <pageSetup orientation="landscape" fitToWidth="1" fitToHeight="0"/>
  <headerFooter>
    <oddFooter>&amp;LRestaurantDoctorAI free template, restaurantdoctorai.com/templates&amp;RPage &amp;P of &amp;N</oddFooter>
  </headerFooter>
</worksheet>
</file>

<file path=docProps/app.xml><?xml version="1.0" encoding="utf-8"?>
<Properties xmlns="http://schemas.openxmlformats.org/officeDocument/2006/extended-properties">
  <Application>RestaurantDoctorAI</Application>
  <Company>RestaurantDoctorAI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Tip-out sheet (free template) | RestaurantDoctorAI</dc:title>
  <dc:creator>RestaurantDoctorAI</dc:creator>
  <dcterms:created xsi:type="dcterms:W3CDTF">2026-01-01T12:00:00Z</dcterms:created>
  <dcterms:modified xsi:type="dcterms:W3CDTF">2026-01-01T12:00:00Z</dcterms:modified>
</cp:coreProperties>
</file>